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30D1518-7591-451E-BC6F-73D76077C0B5}" xr6:coauthVersionLast="45" xr6:coauthVersionMax="45" xr10:uidLastSave="{00000000-0000-0000-0000-000000000000}"/>
  <bookViews>
    <workbookView xWindow="-120" yWindow="-120" windowWidth="29040" windowHeight="15840" tabRatio="918" xr2:uid="{00000000-000D-0000-FFFF-FFFF00000000}"/>
  </bookViews>
  <sheets>
    <sheet name="Тит лист" sheetId="1" r:id="rId1"/>
    <sheet name="1.Св-я о деят-ти" sheetId="3" r:id="rId2"/>
    <sheet name="2.Пост-я и выплаты" sheetId="11" r:id="rId3"/>
    <sheet name="II.I. Закупка тов-в работ услуг" sheetId="6" r:id="rId4"/>
    <sheet name="III. Св-я о ср-вах во врем.расп" sheetId="7" r:id="rId5"/>
    <sheet name="IV. Справ. инф-я" sheetId="8" r:id="rId6"/>
    <sheet name=" Расшифровка" sheetId="9" r:id="rId7"/>
  </sheets>
  <definedNames>
    <definedName name="sub_100821" localSheetId="0">'Тит лист'!#REF!</definedName>
    <definedName name="sub_100822" localSheetId="0">'Тит лист'!#REF!</definedName>
    <definedName name="sub_100823" localSheetId="0">'Тит лист'!#REF!</definedName>
    <definedName name="sub_100824" localSheetId="0">'Тит лист'!#REF!</definedName>
    <definedName name="sub_100825" localSheetId="0">'Тит лист'!#REF!</definedName>
    <definedName name="sub_100826" localSheetId="0">'Тит лист'!#REF!</definedName>
    <definedName name="sub_100827" localSheetId="0">'Тит лист'!#REF!</definedName>
    <definedName name="sub_100828" localSheetId="0">'Тит лист'!#REF!</definedName>
    <definedName name="sub_100829" localSheetId="0">'Тит лист'!#REF!</definedName>
    <definedName name="sub_100831" localSheetId="3">'II.I. Закупка тов-в работ услуг'!$B$8</definedName>
    <definedName name="sub_100832" localSheetId="3">'II.I. Закупка тов-в работ услуг'!$B$9</definedName>
    <definedName name="sub_100833" localSheetId="3">'II.I. Закупка тов-в работ услуг'!$B$10</definedName>
    <definedName name="sub_100834" localSheetId="3">'II.I. Закупка тов-в работ услуг'!$A$7</definedName>
    <definedName name="sub_100841" localSheetId="4">'III. Св-я о ср-вах во врем.расп'!$A$5</definedName>
    <definedName name="sub_100842" localSheetId="4">'III. Св-я о ср-вах во врем.расп'!$B$6</definedName>
    <definedName name="sub_100843" localSheetId="4">'III. Св-я о ср-вах во врем.расп'!$B$7</definedName>
    <definedName name="sub_100844" localSheetId="4">'III. Св-я о ср-вах во врем.расп'!$B$8</definedName>
    <definedName name="sub_100851" localSheetId="5">'IV. Справ. инф-я'!$A$7</definedName>
    <definedName name="sub_100852" localSheetId="5">'IV. Справ. инф-я'!$A$5</definedName>
    <definedName name="sub_100853" localSheetId="5">'IV. Справ. инф-я'!$A$6</definedName>
    <definedName name="sub_108113" localSheetId="0">'Тит лист'!#REF!</definedName>
    <definedName name="sub_10816" localSheetId="0">'Тит лист'!#REF!</definedName>
    <definedName name="sub_108210" localSheetId="0">'Тит лист'!#REF!</definedName>
    <definedName name="sub_108211" localSheetId="0">'Тит лист'!#REF!</definedName>
    <definedName name="sub_108212" localSheetId="0">'Тит лист'!#REF!</definedName>
    <definedName name="sub_108213" localSheetId="0">'Тит лист'!#REF!</definedName>
    <definedName name="sub_108214" localSheetId="0">'Тит лист'!#REF!</definedName>
    <definedName name="sub_108215" localSheetId="0">'Тит лист'!#REF!</definedName>
    <definedName name="sub_108216" localSheetId="0">'Тит лист'!#REF!</definedName>
    <definedName name="sub_108217" localSheetId="0">'Тит лист'!#REF!</definedName>
    <definedName name="sub_108218" localSheetId="0">'Тит лист'!#REF!</definedName>
    <definedName name="sub_108219" localSheetId="0">'Тит лист'!#REF!</definedName>
    <definedName name="sub_108220" localSheetId="0">'Тит лист'!#REF!</definedName>
    <definedName name="sub_108221" localSheetId="0">'Тит лист'!#REF!</definedName>
    <definedName name="sub_108222" localSheetId="0">'Тит лист'!#REF!</definedName>
    <definedName name="sub_108223" localSheetId="0">'Тит лист'!#REF!</definedName>
    <definedName name="sub_108224" localSheetId="0">'Тит лист'!#REF!</definedName>
    <definedName name="_xlnm.Print_Titles" localSheetId="3">'II.I. Закупка тов-в работ услуг'!$3:$7</definedName>
    <definedName name="_xlnm.Print_Area" localSheetId="2">'2.Пост-я и выплаты'!$A$1:$J$65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1" l="1"/>
  <c r="I8" i="11"/>
  <c r="AJ31" i="9" l="1"/>
  <c r="I38" i="11" l="1"/>
  <c r="D65" i="11" l="1"/>
  <c r="D64" i="11"/>
  <c r="D63" i="11"/>
  <c r="D62" i="11"/>
  <c r="J61" i="11"/>
  <c r="I61" i="11"/>
  <c r="H61" i="11"/>
  <c r="G61" i="11"/>
  <c r="F61" i="11"/>
  <c r="E61" i="11"/>
  <c r="D60" i="11"/>
  <c r="D59" i="11"/>
  <c r="D58" i="11"/>
  <c r="D57" i="11"/>
  <c r="D56" i="11"/>
  <c r="D55" i="11"/>
  <c r="I54" i="11"/>
  <c r="I49" i="11" s="1"/>
  <c r="H54" i="11"/>
  <c r="G54" i="11"/>
  <c r="G49" i="11" s="1"/>
  <c r="F54" i="11"/>
  <c r="E54" i="11"/>
  <c r="E49" i="11" s="1"/>
  <c r="E33" i="11" s="1"/>
  <c r="D53" i="11"/>
  <c r="D52" i="11"/>
  <c r="D51" i="11"/>
  <c r="J49" i="11"/>
  <c r="H49" i="11"/>
  <c r="D47" i="11"/>
  <c r="D46" i="11"/>
  <c r="D45" i="11"/>
  <c r="D44" i="11"/>
  <c r="I42" i="11"/>
  <c r="H42" i="11"/>
  <c r="G42" i="11"/>
  <c r="F42" i="11"/>
  <c r="D42" i="11" s="1"/>
  <c r="D41" i="11"/>
  <c r="D40" i="11"/>
  <c r="J38" i="11"/>
  <c r="H38" i="11"/>
  <c r="H33" i="11" s="1"/>
  <c r="G38" i="11"/>
  <c r="G33" i="11" s="1"/>
  <c r="F38" i="11"/>
  <c r="D37" i="11"/>
  <c r="D35" i="11"/>
  <c r="J33" i="11"/>
  <c r="D32" i="11"/>
  <c r="D31" i="11"/>
  <c r="D30" i="11"/>
  <c r="D29" i="11"/>
  <c r="D28" i="11"/>
  <c r="J26" i="11"/>
  <c r="I26" i="11"/>
  <c r="H26" i="11"/>
  <c r="G26" i="11"/>
  <c r="F26" i="11"/>
  <c r="E26" i="11"/>
  <c r="D25" i="11"/>
  <c r="J23" i="11"/>
  <c r="J22" i="11" s="1"/>
  <c r="I23" i="11"/>
  <c r="I22" i="11" s="1"/>
  <c r="H23" i="11"/>
  <c r="G23" i="11"/>
  <c r="G22" i="11" s="1"/>
  <c r="F23" i="11"/>
  <c r="F22" i="11" s="1"/>
  <c r="E23" i="11"/>
  <c r="H22" i="11"/>
  <c r="D21" i="11"/>
  <c r="D20" i="11"/>
  <c r="J18" i="11"/>
  <c r="I18" i="11"/>
  <c r="H18" i="11"/>
  <c r="G18" i="11"/>
  <c r="F18" i="11"/>
  <c r="E18" i="11"/>
  <c r="D15" i="11"/>
  <c r="D14" i="11"/>
  <c r="D12" i="11"/>
  <c r="D11" i="11"/>
  <c r="D9" i="11"/>
  <c r="J8" i="11"/>
  <c r="H8" i="11"/>
  <c r="G8" i="11"/>
  <c r="I33" i="11" l="1"/>
  <c r="H17" i="11"/>
  <c r="H16" i="11" s="1"/>
  <c r="D23" i="11"/>
  <c r="G17" i="11"/>
  <c r="G16" i="11" s="1"/>
  <c r="D54" i="11"/>
  <c r="D18" i="11"/>
  <c r="I17" i="11"/>
  <c r="D26" i="11"/>
  <c r="D61" i="11"/>
  <c r="F17" i="11"/>
  <c r="J17" i="11"/>
  <c r="J16" i="11" s="1"/>
  <c r="D38" i="11"/>
  <c r="F49" i="11"/>
  <c r="D49" i="11" s="1"/>
  <c r="I16" i="11" l="1"/>
  <c r="F33" i="11"/>
  <c r="D33" i="11" s="1"/>
  <c r="J10" i="6" s="1"/>
  <c r="J8" i="6" s="1"/>
  <c r="E17" i="11"/>
  <c r="F16" i="11" l="1"/>
  <c r="F13" i="11" s="1"/>
  <c r="F8" i="11"/>
  <c r="D13" i="11"/>
  <c r="E16" i="11"/>
  <c r="D17" i="11"/>
  <c r="D16" i="11" l="1"/>
  <c r="E10" i="11"/>
  <c r="D10" i="11" l="1"/>
  <c r="E8" i="11"/>
  <c r="D8" i="11" s="1"/>
  <c r="C5" i="8" l="1"/>
  <c r="L8" i="6"/>
  <c r="H8" i="6"/>
  <c r="I8" i="6"/>
  <c r="K8" i="6"/>
  <c r="F10" i="6"/>
  <c r="E10" i="6"/>
  <c r="F9" i="6"/>
  <c r="E9" i="6"/>
  <c r="D9" i="6"/>
  <c r="F8" i="6" l="1"/>
  <c r="E8" i="6"/>
  <c r="D10" i="6" l="1"/>
  <c r="D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Ахмед Хадаев</author>
  </authors>
  <commentList>
    <comment ref="A2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Ахмед Хадаев:</t>
        </r>
        <r>
          <rPr>
            <sz val="9"/>
            <color indexed="81"/>
            <rFont val="Tahoma"/>
            <family val="2"/>
            <charset val="204"/>
          </rPr>
          <t xml:space="preserve">
налог на землю и на имусшество</t>
        </r>
      </text>
    </comment>
    <comment ref="A2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Ахмед Хадаев:</t>
        </r>
        <r>
          <rPr>
            <sz val="9"/>
            <color indexed="81"/>
            <rFont val="Tahoma"/>
            <family val="2"/>
            <charset val="204"/>
          </rPr>
          <t xml:space="preserve">
налог на транспорт</t>
        </r>
      </text>
    </comment>
  </commentList>
</comments>
</file>

<file path=xl/sharedStrings.xml><?xml version="1.0" encoding="utf-8"?>
<sst xmlns="http://schemas.openxmlformats.org/spreadsheetml/2006/main" count="405" uniqueCount="269">
  <si>
    <t>Дата составления документа</t>
  </si>
  <si>
    <t xml:space="preserve">Полное наименование учреждения </t>
  </si>
  <si>
    <t xml:space="preserve">Краткое наименование учреждения </t>
  </si>
  <si>
    <t xml:space="preserve">Юридический адрес </t>
  </si>
  <si>
    <t xml:space="preserve">Адрес фактического местонахождения </t>
  </si>
  <si>
    <t xml:space="preserve">Почтовый адрес </t>
  </si>
  <si>
    <t xml:space="preserve">Телефон учреждения </t>
  </si>
  <si>
    <t xml:space="preserve">Факс учреждения </t>
  </si>
  <si>
    <t xml:space="preserve">Адрес электронной почты </t>
  </si>
  <si>
    <t xml:space="preserve">Ф.И.О. руководителя учреждения, телефон </t>
  </si>
  <si>
    <t xml:space="preserve">Ф.И.О. главного бухгалтера, телефон </t>
  </si>
  <si>
    <t xml:space="preserve">Основной государственный регистрационный номер (ОГРН), дата государственной регистрации, наименование регистрирующего органа </t>
  </si>
  <si>
    <t xml:space="preserve">Код ОКВЭД (вид деятельности) </t>
  </si>
  <si>
    <t>Код код по реестру участников бюджетного процесса</t>
  </si>
  <si>
    <t>ИНН/КПП (номер налогоплательщика, причина постановки на учет в налоговом органе)</t>
  </si>
  <si>
    <t>Код ОКПО (предприятий и организаций)</t>
  </si>
  <si>
    <t>Код ОКФС (форма собственности)</t>
  </si>
  <si>
    <t>Код ОКОПФ (организационно-правовая форма)</t>
  </si>
  <si>
    <t>Код ОКАТО (местонахождение)</t>
  </si>
  <si>
    <t>Код ОКОГУ (орган управления)</t>
  </si>
  <si>
    <t>1. Общие положения</t>
  </si>
  <si>
    <t>Коды по Общероссийскому классификатору единиц измерения (ОКЕИ)</t>
  </si>
  <si>
    <t>Коды по Общероссийскому классификатору валют (ОКВ)</t>
  </si>
  <si>
    <t xml:space="preserve">Цели деятельности учреждения </t>
  </si>
  <si>
    <t>Виды деятельности учреждения</t>
  </si>
  <si>
    <t>Перечень услуг (работ), относящихся к основным видам деятельности учреждения</t>
  </si>
  <si>
    <t xml:space="preserve">Общая балансовая стоимость движимого государственного имущества, в том числе </t>
  </si>
  <si>
    <t>в том числе балансовая стоимость особо ценного движимого имущества</t>
  </si>
  <si>
    <t>Наименование показателя</t>
  </si>
  <si>
    <t>Сумма, тыс. руб.</t>
  </si>
  <si>
    <t>Нефинансовые активы, всего:</t>
  </si>
  <si>
    <t>из них:</t>
  </si>
  <si>
    <t>Финансовые активы, всего:</t>
  </si>
  <si>
    <t>в том числе: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</si>
  <si>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</si>
  <si>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</si>
  <si>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</si>
  <si>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</si>
  <si>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</si>
  <si>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</si>
  <si>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</si>
  <si>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</si>
  <si>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</si>
  <si>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</si>
  <si>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</si>
  <si>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</si>
  <si>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</si>
  <si>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</si>
  <si>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</si>
  <si>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</si>
  <si>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</si>
  <si>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</si>
  <si>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 строки</t>
  </si>
  <si>
    <t>X</t>
  </si>
  <si>
    <t>всего</t>
  </si>
  <si>
    <t>из них гранты</t>
  </si>
  <si>
    <t>Объем финансового обеспечения (с точностью до двух знаков после запятой-0,00)</t>
  </si>
  <si>
    <t>Код по бюджетной классификации Российской Федерации</t>
  </si>
  <si>
    <t>Субсидия на финансовое обеспечение выполнения государственного задания</t>
  </si>
  <si>
    <t>Субсидии предоставляемые в соответствии с обзацем 2 пункта 1 статьи 78.1 БК РФ</t>
  </si>
  <si>
    <t>Субсидии на осуществление капиатльных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</si>
  <si>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</si>
  <si>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</si>
  <si>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доходы от штрафов, пеней, иных сумм принудительного изъятия 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</si>
  <si>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</si>
  <si>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</si>
  <si>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</si>
  <si>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</si>
  <si>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Год начала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</si>
  <si>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</si>
  <si>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</si>
  <si>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из них:
оплата труда и начисления на выплаты по оплате труда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</si>
  <si>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</si>
  <si>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</si>
  <si>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Сумма (руб, с точностью до двух знаков после запятой - 0,00)</t>
  </si>
  <si>
    <t>Поступление</t>
  </si>
  <si>
    <t>Выбытие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</si>
  <si>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</si>
  <si>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</si>
  <si>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</si>
  <si>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</si>
  <si>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по подведомственному</t>
  </si>
  <si>
    <t>(наименование органа государственной власти осуществляющего функции и полномочия учредителя)</t>
  </si>
  <si>
    <t>(наименование бюджетного (автономного) учреждения</t>
  </si>
  <si>
    <t>Наименование статьи расходов</t>
  </si>
  <si>
    <t>Мин</t>
  </si>
  <si>
    <t>Рз</t>
  </si>
  <si>
    <t>ЦСР</t>
  </si>
  <si>
    <t>Пр</t>
  </si>
  <si>
    <t>ВР</t>
  </si>
  <si>
    <t>КОСГУ</t>
  </si>
  <si>
    <t>СУБКОСГУ</t>
  </si>
  <si>
    <t>Сумма (в рублях)</t>
  </si>
  <si>
    <t>(подпись)</t>
  </si>
  <si>
    <t>(расшифровка подписи)</t>
  </si>
  <si>
    <t>Главный бухгалтер учреждения</t>
  </si>
  <si>
    <t>М.П.</t>
  </si>
  <si>
    <t>Исполнитель</t>
  </si>
  <si>
    <t>телефон</t>
  </si>
  <si>
    <t>СОГЛАСОВАНО:</t>
  </si>
  <si>
    <t>УТВЕРЖДЕНО:</t>
  </si>
  <si>
    <t>(наименование должности лица,утверждающего документ)</t>
  </si>
  <si>
    <t>(подпись) (расшифровка подписи)</t>
  </si>
  <si>
    <t>№ 
п/п</t>
  </si>
  <si>
    <t>0001</t>
  </si>
  <si>
    <t>Заработная плата</t>
  </si>
  <si>
    <t>08</t>
  </si>
  <si>
    <t>01</t>
  </si>
  <si>
    <t>211.00.00</t>
  </si>
  <si>
    <t>Прочие выплаты</t>
  </si>
  <si>
    <t>Начисления на оплату труда</t>
  </si>
  <si>
    <t>213.00.00</t>
  </si>
  <si>
    <t>Услуги связи</t>
  </si>
  <si>
    <t>Оплата за потребление электроэнергии</t>
  </si>
  <si>
    <t>225.00.10</t>
  </si>
  <si>
    <t>Прочие работы, услуги</t>
  </si>
  <si>
    <t>226.00.20</t>
  </si>
  <si>
    <t>Прочие расходы</t>
  </si>
  <si>
    <t>Арендная плата за пользование имуществом</t>
  </si>
  <si>
    <t>Министерство культуры Чеченской Республики</t>
  </si>
  <si>
    <t>1.1</t>
  </si>
  <si>
    <t>"_____" ________________ 20___г.</t>
  </si>
  <si>
    <t>Министр культуры Чеченской Республики</t>
  </si>
  <si>
    <t>(наименование должности лица, утверждающего документ)</t>
  </si>
  <si>
    <t xml:space="preserve">Директор                                                      </t>
  </si>
  <si>
    <t>Главный бухгалтер</t>
  </si>
  <si>
    <t>Итого:</t>
  </si>
  <si>
    <t>224.00.00</t>
  </si>
  <si>
    <t>Увеличение стоимости материальных запасов</t>
  </si>
  <si>
    <t xml:space="preserve"> ПЛАН
финансово-хозяйственной деятельности</t>
  </si>
  <si>
    <t>Увеличение стоимости основных средств</t>
  </si>
  <si>
    <t>Расшифровка
 к  плану финансово хозяйственной деятельности</t>
  </si>
  <si>
    <t>Наименование органа осуществляющего функции и полномочия учредителя</t>
  </si>
  <si>
    <t>1.1.2.</t>
  </si>
  <si>
    <t>3.1.</t>
  </si>
  <si>
    <t>3.2.</t>
  </si>
  <si>
    <t>Общая  балансовая стоимость недвижимого государственного  имущества, всего:</t>
  </si>
  <si>
    <t>1.1.1.</t>
  </si>
  <si>
    <t>Стоимость имущество, закрепленного  собственником за государственным учреждением на праве оперативного управления</t>
  </si>
  <si>
    <t>Стоимость имущество, приобретенного государственным учреждением за счет выделенных собственником имущества учреждения средствна праве оперативного управления</t>
  </si>
  <si>
    <t>1.1.3.</t>
  </si>
  <si>
    <t>Стоимость имущество, приобретенного государственным учреждением за счет доходов, полученных от платной  и иной приносящий доход деятельности</t>
  </si>
  <si>
    <t>1.1.4.</t>
  </si>
  <si>
    <t>Остаточная стоимость недвижимого государственного имущества</t>
  </si>
  <si>
    <t>1.2.</t>
  </si>
  <si>
    <t>общая балансовая стоимость особо ценного движимого имущество, всего:</t>
  </si>
  <si>
    <t>1.2.1.</t>
  </si>
  <si>
    <t>1.2.2.</t>
  </si>
  <si>
    <t>остаточная стоимость особо ценного движимого имущества</t>
  </si>
  <si>
    <t>2.1.1.</t>
  </si>
  <si>
    <t>2.2.</t>
  </si>
  <si>
    <t>2.3.</t>
  </si>
  <si>
    <t>Иные финансовые инструменты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</si>
  <si>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</si>
  <si>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</si>
  <si>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</si>
  <si>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2.4.</t>
  </si>
  <si>
    <t>2.5.</t>
  </si>
  <si>
    <t>Дебиторская задолженность по расходам</t>
  </si>
  <si>
    <t>3.2.1.</t>
  </si>
  <si>
    <t xml:space="preserve">II.  Показатели по поступлениям и выплатам Учреждения </t>
  </si>
  <si>
    <t>Начисления на выплаты по оплате труда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</si>
  <si>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</si>
  <si>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</si>
  <si>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</si>
  <si>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</si>
  <si>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Х</t>
  </si>
  <si>
    <t>Транспортные услуги</t>
  </si>
  <si>
    <t>Коммунальные услуги</t>
  </si>
  <si>
    <t>Арендная плата за пользование недвижимым имуществом</t>
  </si>
  <si>
    <t>Арендная плата за пользование движимым имуществом</t>
  </si>
  <si>
    <t>Расходы, услуги по содержанию имущества</t>
  </si>
  <si>
    <t>Расходы, услуги по содержанию движимого имущества</t>
  </si>
  <si>
    <t>Расходы, услуги по содержанию недвижимого имущества</t>
  </si>
  <si>
    <t xml:space="preserve"> Увеличение остатков средст</t>
  </si>
  <si>
    <t>Увеличение стоимости ценных бумаг, кроме акций и иных форм участия в капитале</t>
  </si>
  <si>
    <t>Прочие поступления</t>
  </si>
  <si>
    <t>Увеличение стоимости нематериальных активов</t>
  </si>
  <si>
    <t>Увеличение стоимости непроизводственныз активов</t>
  </si>
  <si>
    <t>Прочие работы и услуги</t>
  </si>
  <si>
    <t>II.I. Показатели выплат по расходам на закупку товаров, работ, услуг учреждения</t>
  </si>
  <si>
    <t>III. Сведения о средствах, поступающих во временное распоряжение учреждения</t>
  </si>
  <si>
    <t>IV. Справочная информация</t>
  </si>
  <si>
    <t>"_____" _______________ 20___г.</t>
  </si>
  <si>
    <t xml:space="preserve">                                                      М.А. Сагаев</t>
  </si>
  <si>
    <t>Одобрен: наблюдательным Советом при ГАУ "ЧГТЮЗ"</t>
  </si>
  <si>
    <t>Государственное автономное учреждение "Чеченский государственный театр юного зрителя"</t>
  </si>
  <si>
    <t>ГАУ "ЧГТЮЗ"</t>
  </si>
  <si>
    <t>ЧР, г. Грозный, Ленинский район, ул. Кутузова, 10А</t>
  </si>
  <si>
    <t>364020, ЧР, г. Грозный, Ленинский район, ул. Кутузова, 10А</t>
  </si>
  <si>
    <t>-</t>
  </si>
  <si>
    <t>teatr-uz@mail.ru</t>
  </si>
  <si>
    <t>2014002361/201401001</t>
  </si>
  <si>
    <t>90.01</t>
  </si>
  <si>
    <t>962Ч3604</t>
  </si>
  <si>
    <t>2. Сведения о деятельности учреждения</t>
  </si>
  <si>
    <t>2.1</t>
  </si>
  <si>
    <t>2.1.1</t>
  </si>
  <si>
    <t>Формирование и удовлетворение эстетических потребностей, а так же эстетическое воспитание подрастающего поколения.</t>
  </si>
  <si>
    <t>2.1.2</t>
  </si>
  <si>
    <t>Развитие театра и искусства и социального института.</t>
  </si>
  <si>
    <t>2.1.3</t>
  </si>
  <si>
    <t>Создание высокохудожественных программ и других детских и юношеских спектаклей и их показ, сохранение, развитие.</t>
  </si>
  <si>
    <t>2.2</t>
  </si>
  <si>
    <t>2.2.1</t>
  </si>
  <si>
    <t>Создание и показ спектаклей, организация гастролей, проведение фестивалей и конкурсов, реализация билетов на указанные мероприятия.</t>
  </si>
  <si>
    <t>2.2.2</t>
  </si>
  <si>
    <t>Подготовка спектаклей по договорам с другими юридическими и физическими лицами для показа на их собственных или арендованных сценических площадках, по телевидению, для съемок кино, видео.</t>
  </si>
  <si>
    <t>2.2.3</t>
  </si>
  <si>
    <t>Организация других мероприятий художественно-творческого характера, проводимых собственными силами или приглашенными труппами.</t>
  </si>
  <si>
    <t>2.3</t>
  </si>
  <si>
    <t>2.3.1</t>
  </si>
  <si>
    <t>Оказание услуг по договорам с другими юридическими и физическими лицами по показу спектаклей на их собственных или арендованных сценических площадках, по телевидению, для трансляции по радио, для съемок на кино.</t>
  </si>
  <si>
    <t>2.3.2</t>
  </si>
  <si>
    <t>Организация других мероприятий художественно творческого характера, проводимых собственными силами или силами приглашенных коллективов.</t>
  </si>
  <si>
    <t>2.3.3</t>
  </si>
  <si>
    <t>Предоставление сценических площадок для проведения гастрольных и выездных мероприятий других коллективов, осуществление совместных проектов и программ с коллегами других регионов и зарубежья.</t>
  </si>
  <si>
    <t>2.4</t>
  </si>
  <si>
    <t>3. Показатели финансового состояния учреждения</t>
  </si>
  <si>
    <t>I</t>
  </si>
  <si>
    <t>Общая стоимость движимого имущество - всего</t>
  </si>
  <si>
    <t>II</t>
  </si>
  <si>
    <t xml:space="preserve">Дебиторская задолженность по доходам от платной и иной приносящий доход </t>
  </si>
  <si>
    <t>III</t>
  </si>
  <si>
    <t>М.А. Сагаев</t>
  </si>
  <si>
    <t>Мусаева Милана Султановна</t>
  </si>
  <si>
    <t>8(928)0236392</t>
  </si>
  <si>
    <t>М.С. Мусаева</t>
  </si>
  <si>
    <t xml:space="preserve">                                                      Х-Б.Б. Дааев</t>
  </si>
  <si>
    <t>Директор ГАУ "Чеченский государственный театр юного зрителя"</t>
  </si>
  <si>
    <t>_______________________Х-Б. Б. Дааев</t>
  </si>
  <si>
    <t>Сагаев Муса Алаудинович                                                                    +7(928) 739-63-43</t>
  </si>
  <si>
    <t>Мусаева Милана Султановна                                                                                                                                                                                                                                                                                                                            +7(928) 023-63-92</t>
  </si>
  <si>
    <t>в том числе поступления нефинансовых активов, всего</t>
  </si>
  <si>
    <t xml:space="preserve">Иные выплаты персоналу учреждений, за исключением фонда оплаты труда
</t>
  </si>
  <si>
    <t xml:space="preserve">Уплата налога на имущество организаций
и земельного налога
</t>
  </si>
  <si>
    <t>Уплата прочих налогов, сборов</t>
  </si>
  <si>
    <t>Уплата иных платежей</t>
  </si>
  <si>
    <t>Поступление финансовых активов и нефинансовых активов всего:</t>
  </si>
  <si>
    <t>Увеличение стоимости акций и иных форма участия в капитале</t>
  </si>
  <si>
    <t>163</t>
  </si>
  <si>
    <t>Транспортный налог</t>
  </si>
  <si>
    <t>291.00.30</t>
  </si>
  <si>
    <t>343.00.00</t>
  </si>
  <si>
    <t xml:space="preserve">Увеличение стоимости горюче-смазочных материалов </t>
  </si>
  <si>
    <t>346.00.00</t>
  </si>
  <si>
    <t xml:space="preserve">Увеличение стоимости прочих оборотных запасов (материалов) </t>
  </si>
  <si>
    <t>_______________________Р.М. Юсупова</t>
  </si>
  <si>
    <t>Прочие налоги и сборы</t>
  </si>
  <si>
    <t>291.00.40</t>
  </si>
  <si>
    <t>0630290591</t>
  </si>
  <si>
    <t>0630290599</t>
  </si>
  <si>
    <t>222.00.00</t>
  </si>
  <si>
    <t>0630290594</t>
  </si>
  <si>
    <t>протокол № ___ от _________г.</t>
  </si>
  <si>
    <t xml:space="preserve">на    2020 г. </t>
  </si>
  <si>
    <t>на 2020г. очередной финансовый год</t>
  </si>
  <si>
    <t>на 2021г. на 1-ый год планового периода</t>
  </si>
  <si>
    <t>на 2022 г. 2-ой год планового периода</t>
  </si>
  <si>
    <t>на 2020 г. очередной финансовый год</t>
  </si>
  <si>
    <t>на 2021 г. на 1-ый год планового периода</t>
  </si>
  <si>
    <t xml:space="preserve">                   на  2020 г.</t>
  </si>
  <si>
    <t>Директор Департамента бюджетной и кадровой политики Министерства культуры Чеченской Республики</t>
  </si>
  <si>
    <t>Оплата за потребление газа</t>
  </si>
  <si>
    <t>223.00.10</t>
  </si>
  <si>
    <t>223.00.20</t>
  </si>
  <si>
    <t>223.00.30</t>
  </si>
  <si>
    <t>063029599</t>
  </si>
  <si>
    <t>Оплата за  услуги по водоснабжению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</si>
</sst>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&lt;=9999999]###\-####;\(###\)\ ###\-####"/>
    <numFmt numFmtId="166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9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horizontal="right" wrapText="1"/>
    </xf>
    <xf numFmtId="0" fontId="7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5" fontId="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wrapText="1"/>
    </xf>
    <xf numFmtId="1" fontId="1" fillId="0" borderId="1" xfId="0" applyNumberFormat="1" applyFont="1" applyBorder="1" applyAlignment="1">
      <alignment horizontal="left" wrapText="1"/>
    </xf>
    <xf numFmtId="0" fontId="11" fillId="0" borderId="0" xfId="0" applyFont="1" applyAlignment="1">
      <alignment wrapText="1"/>
    </xf>
    <xf numFmtId="49" fontId="11" fillId="0" borderId="0" xfId="0" applyNumberFormat="1" applyFont="1" applyBorder="1" applyAlignment="1">
      <alignment wrapText="1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" fillId="3" borderId="0" xfId="0" applyFont="1" applyFill="1"/>
    <xf numFmtId="0" fontId="2" fillId="3" borderId="0" xfId="0" applyFont="1" applyFill="1"/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6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66" fontId="11" fillId="0" borderId="3" xfId="0" applyNumberFormat="1" applyFont="1" applyBorder="1" applyAlignment="1">
      <alignment horizontal="center" wrapText="1"/>
    </xf>
    <xf numFmtId="166" fontId="11" fillId="0" borderId="4" xfId="0" applyNumberFormat="1" applyFont="1" applyBorder="1" applyAlignment="1">
      <alignment horizontal="center" wrapText="1"/>
    </xf>
    <xf numFmtId="166" fontId="11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Alignment="1">
      <alignment horizontal="left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 wrapText="1"/>
    </xf>
    <xf numFmtId="166" fontId="11" fillId="0" borderId="0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4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3" xr:uid="{4A98DE37-77BA-4CFC-B13C-FD5152681D71}"/>
    <cellStyle name="Обычный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atr-u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zoomScaleNormal="100" zoomScaleSheetLayoutView="110" workbookViewId="0">
      <selection activeCell="Q8" sqref="Q8"/>
    </sheetView>
  </sheetViews>
  <sheetFormatPr defaultColWidth="8.85546875" defaultRowHeight="15.75" x14ac:dyDescent="0.25"/>
  <cols>
    <col min="1" max="1" width="3.85546875" style="4" customWidth="1"/>
    <col min="2" max="2" width="5.28515625" style="4" customWidth="1"/>
    <col min="3" max="14" width="3" style="4" customWidth="1"/>
    <col min="15" max="15" width="9.42578125" style="4" customWidth="1"/>
    <col min="16" max="16" width="27.85546875" style="4" customWidth="1"/>
    <col min="17" max="17" width="51.7109375" style="4" customWidth="1"/>
    <col min="18" max="18" width="6" style="4" customWidth="1"/>
    <col min="19" max="16384" width="8.85546875" style="4"/>
  </cols>
  <sheetData>
    <row r="1" spans="1:24" ht="21.75" customHeight="1" x14ac:dyDescent="0.25">
      <c r="B1" s="68" t="s">
        <v>99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9"/>
      <c r="Q1" s="46" t="s">
        <v>100</v>
      </c>
    </row>
    <row r="2" spans="1:24" ht="47.25" customHeight="1" x14ac:dyDescent="0.25">
      <c r="B2" s="69" t="s">
        <v>122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0"/>
      <c r="Q2" s="4" t="s">
        <v>229</v>
      </c>
    </row>
    <row r="3" spans="1:24" ht="15.75" customHeight="1" x14ac:dyDescent="0.25">
      <c r="B3" s="70" t="s">
        <v>101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Q3" s="19" t="s">
        <v>101</v>
      </c>
    </row>
    <row r="4" spans="1:24" ht="15.75" customHeight="1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Q4" s="47"/>
    </row>
    <row r="5" spans="1:24" ht="16.5" customHeight="1" x14ac:dyDescent="0.25">
      <c r="B5" s="67" t="s">
        <v>228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Q5" s="18" t="s">
        <v>184</v>
      </c>
    </row>
    <row r="6" spans="1:24" ht="15.75" customHeight="1" x14ac:dyDescent="0.25">
      <c r="B6" s="70" t="s">
        <v>102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Q6" s="19" t="s">
        <v>102</v>
      </c>
    </row>
    <row r="7" spans="1:24" ht="18.75" customHeight="1" x14ac:dyDescent="0.25">
      <c r="B7" s="74" t="s">
        <v>121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Q7" s="48" t="s">
        <v>121</v>
      </c>
    </row>
    <row r="8" spans="1:24" ht="18.75" customHeight="1" x14ac:dyDescent="0.25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Q8" s="48"/>
    </row>
    <row r="9" spans="1:24" ht="58.5" customHeight="1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Q9" s="20" t="s">
        <v>185</v>
      </c>
    </row>
    <row r="10" spans="1:24" ht="18.75" customHeight="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Q10" s="20" t="s">
        <v>254</v>
      </c>
    </row>
    <row r="12" spans="1:24" ht="29.25" customHeight="1" x14ac:dyDescent="0.25">
      <c r="B12" s="75" t="s">
        <v>129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24" ht="15.75" customHeight="1" x14ac:dyDescent="0.25">
      <c r="A13" s="75" t="s">
        <v>255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24" ht="16.5" customHeight="1" x14ac:dyDescent="0.25">
      <c r="J14" s="24"/>
      <c r="K14" s="24"/>
      <c r="L14" s="24"/>
      <c r="M14" s="24"/>
      <c r="N14" s="24"/>
      <c r="O14" s="24"/>
      <c r="P14" s="24"/>
      <c r="Q14" s="31"/>
      <c r="R14" s="22"/>
      <c r="S14" s="22"/>
      <c r="T14" s="22"/>
      <c r="U14" s="22"/>
      <c r="V14" s="22"/>
      <c r="W14" s="22"/>
      <c r="X14" s="22"/>
    </row>
    <row r="15" spans="1:24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5"/>
    </row>
    <row r="16" spans="1:24" ht="15.75" customHeight="1" x14ac:dyDescent="0.25">
      <c r="B16" s="76" t="s">
        <v>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8" spans="2:17" ht="15.75" customHeight="1" x14ac:dyDescent="0.25">
      <c r="B18" s="71" t="s">
        <v>132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8" t="s">
        <v>119</v>
      </c>
    </row>
    <row r="19" spans="2:17" ht="49.5" customHeight="1" x14ac:dyDescent="0.25">
      <c r="B19" s="71" t="s">
        <v>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8" t="s">
        <v>186</v>
      </c>
    </row>
    <row r="20" spans="2:17" ht="15.75" customHeight="1" x14ac:dyDescent="0.25">
      <c r="B20" s="71" t="s">
        <v>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8" t="s">
        <v>187</v>
      </c>
    </row>
    <row r="21" spans="2:17" ht="36.75" customHeight="1" x14ac:dyDescent="0.25">
      <c r="B21" s="71" t="s">
        <v>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8" t="s">
        <v>188</v>
      </c>
    </row>
    <row r="22" spans="2:17" ht="33.75" customHeight="1" x14ac:dyDescent="0.25">
      <c r="B22" s="71" t="s">
        <v>4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8" t="s">
        <v>188</v>
      </c>
    </row>
    <row r="23" spans="2:17" ht="38.25" customHeight="1" x14ac:dyDescent="0.25">
      <c r="B23" s="71" t="s">
        <v>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8" t="s">
        <v>189</v>
      </c>
    </row>
    <row r="24" spans="2:17" ht="15.75" customHeight="1" x14ac:dyDescent="0.25">
      <c r="B24" s="71" t="s">
        <v>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26" t="s">
        <v>190</v>
      </c>
    </row>
    <row r="25" spans="2:17" ht="15.75" customHeight="1" x14ac:dyDescent="0.25">
      <c r="B25" s="71" t="s">
        <v>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26" t="s">
        <v>190</v>
      </c>
    </row>
    <row r="26" spans="2:17" ht="15.75" customHeight="1" x14ac:dyDescent="0.25">
      <c r="B26" s="71" t="s">
        <v>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  <c r="Q26" s="32" t="s">
        <v>191</v>
      </c>
    </row>
    <row r="27" spans="2:17" ht="32.25" customHeight="1" x14ac:dyDescent="0.25">
      <c r="B27" s="71" t="s">
        <v>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  <c r="Q27" s="8" t="s">
        <v>231</v>
      </c>
    </row>
    <row r="28" spans="2:17" ht="29.25" customHeight="1" x14ac:dyDescent="0.25">
      <c r="B28" s="71" t="s">
        <v>10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8" t="s">
        <v>232</v>
      </c>
    </row>
    <row r="29" spans="2:17" ht="34.5" customHeight="1" x14ac:dyDescent="0.25">
      <c r="B29" s="71" t="s">
        <v>11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3"/>
      <c r="Q29" s="33">
        <v>1022002546147</v>
      </c>
    </row>
    <row r="30" spans="2:17" ht="35.25" customHeight="1" x14ac:dyDescent="0.25">
      <c r="B30" s="71" t="s">
        <v>14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3"/>
      <c r="Q30" s="30" t="s">
        <v>192</v>
      </c>
    </row>
    <row r="31" spans="2:17" ht="15.75" customHeight="1" x14ac:dyDescent="0.25">
      <c r="B31" s="71" t="s">
        <v>15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  <c r="Q31" s="23">
        <v>35089516</v>
      </c>
    </row>
    <row r="32" spans="2:17" ht="15.75" customHeight="1" x14ac:dyDescent="0.25">
      <c r="B32" s="71" t="s">
        <v>16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  <c r="Q32" s="23">
        <v>13</v>
      </c>
    </row>
    <row r="33" spans="2:17" ht="15.75" customHeight="1" x14ac:dyDescent="0.25">
      <c r="B33" s="71" t="s">
        <v>17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27">
        <v>75201</v>
      </c>
    </row>
    <row r="34" spans="2:17" ht="15.75" customHeight="1" x14ac:dyDescent="0.25">
      <c r="B34" s="71" t="s">
        <v>12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23" t="s">
        <v>193</v>
      </c>
    </row>
    <row r="35" spans="2:17" ht="15.75" customHeight="1" x14ac:dyDescent="0.25">
      <c r="B35" s="71" t="s">
        <v>18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23">
        <v>96401364000</v>
      </c>
    </row>
    <row r="36" spans="2:17" ht="15.75" customHeight="1" x14ac:dyDescent="0.25">
      <c r="B36" s="71" t="s">
        <v>19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23">
        <v>2300231</v>
      </c>
    </row>
    <row r="37" spans="2:17" ht="15.75" customHeight="1" x14ac:dyDescent="0.25">
      <c r="B37" s="71" t="s">
        <v>13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27" t="s">
        <v>194</v>
      </c>
    </row>
    <row r="38" spans="2:17" ht="15.75" customHeight="1" x14ac:dyDescent="0.25">
      <c r="B38" s="71" t="s">
        <v>21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23">
        <v>383</v>
      </c>
    </row>
    <row r="39" spans="2:17" ht="15.75" customHeight="1" x14ac:dyDescent="0.25">
      <c r="B39" s="71" t="s">
        <v>22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23">
        <v>643</v>
      </c>
    </row>
  </sheetData>
  <mergeCells count="31">
    <mergeCell ref="B34:P34"/>
    <mergeCell ref="B33:P33"/>
    <mergeCell ref="B32:P32"/>
    <mergeCell ref="B31:P31"/>
    <mergeCell ref="B29:P29"/>
    <mergeCell ref="B30:P30"/>
    <mergeCell ref="B39:P39"/>
    <mergeCell ref="B38:P38"/>
    <mergeCell ref="B37:P37"/>
    <mergeCell ref="B36:P36"/>
    <mergeCell ref="B35:P35"/>
    <mergeCell ref="B28:P28"/>
    <mergeCell ref="B27:P27"/>
    <mergeCell ref="B24:P24"/>
    <mergeCell ref="B20:P20"/>
    <mergeCell ref="B7:O7"/>
    <mergeCell ref="B12:Q12"/>
    <mergeCell ref="A13:Q13"/>
    <mergeCell ref="B16:Q16"/>
    <mergeCell ref="B21:P21"/>
    <mergeCell ref="B25:P25"/>
    <mergeCell ref="B26:P26"/>
    <mergeCell ref="B18:P18"/>
    <mergeCell ref="B19:P19"/>
    <mergeCell ref="B23:P23"/>
    <mergeCell ref="B22:P22"/>
    <mergeCell ref="B5:O5"/>
    <mergeCell ref="B1:O1"/>
    <mergeCell ref="B2:O2"/>
    <mergeCell ref="B3:O3"/>
    <mergeCell ref="B6:O6"/>
  </mergeCells>
  <phoneticPr fontId="0" type="noConversion"/>
  <hyperlinks>
    <hyperlink ref="Q26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2"/>
  <sheetViews>
    <sheetView zoomScaleNormal="100" zoomScaleSheetLayoutView="100" workbookViewId="0">
      <selection activeCell="AD26" sqref="AD26:AH26"/>
    </sheetView>
  </sheetViews>
  <sheetFormatPr defaultColWidth="8.85546875" defaultRowHeight="15" x14ac:dyDescent="0.25"/>
  <cols>
    <col min="1" max="1" width="1.7109375" style="39" customWidth="1"/>
    <col min="2" max="2" width="4.28515625" style="39" customWidth="1"/>
    <col min="3" max="17" width="3" style="39" customWidth="1"/>
    <col min="18" max="18" width="1.7109375" style="39" customWidth="1"/>
    <col min="19" max="20" width="3" style="39" customWidth="1"/>
    <col min="21" max="21" width="1.28515625" style="39" customWidth="1"/>
    <col min="22" max="23" width="3" style="39" customWidth="1"/>
    <col min="24" max="24" width="1" style="39" customWidth="1"/>
    <col min="25" max="25" width="5.5703125" style="39" customWidth="1"/>
    <col min="26" max="26" width="2.5703125" style="39" customWidth="1"/>
    <col min="27" max="28" width="3" style="39" customWidth="1"/>
    <col min="29" max="29" width="3.140625" style="39" customWidth="1"/>
    <col min="30" max="33" width="3" style="39" customWidth="1"/>
    <col min="34" max="34" width="4.85546875" style="39" customWidth="1"/>
    <col min="35" max="16384" width="8.85546875" style="39"/>
  </cols>
  <sheetData>
    <row r="1" spans="1:34" s="34" customFormat="1" ht="15.75" customHeight="1" x14ac:dyDescent="0.25">
      <c r="A1" s="87" t="s">
        <v>195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s="34" customFormat="1" ht="14.45" customHeight="1" x14ac:dyDescent="0.25">
      <c r="A2" s="94" t="s">
        <v>196</v>
      </c>
      <c r="B2" s="94"/>
      <c r="C2" s="92" t="s">
        <v>23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4" s="34" customFormat="1" ht="30" customHeight="1" x14ac:dyDescent="0.25">
      <c r="A3" s="95" t="s">
        <v>197</v>
      </c>
      <c r="B3" s="95"/>
      <c r="C3" s="93" t="s">
        <v>198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s="34" customFormat="1" ht="14.45" customHeight="1" x14ac:dyDescent="0.25">
      <c r="A4" s="94" t="s">
        <v>199</v>
      </c>
      <c r="B4" s="94"/>
      <c r="C4" s="93" t="s">
        <v>200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</row>
    <row r="5" spans="1:34" s="34" customFormat="1" ht="29.25" customHeight="1" x14ac:dyDescent="0.25">
      <c r="A5" s="96" t="s">
        <v>201</v>
      </c>
      <c r="B5" s="96"/>
      <c r="C5" s="93" t="s">
        <v>202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s="34" customFormat="1" ht="14.45" customHeight="1" x14ac:dyDescent="0.25">
      <c r="A6" s="94" t="s">
        <v>203</v>
      </c>
      <c r="B6" s="94"/>
      <c r="C6" s="92" t="s">
        <v>24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4" s="34" customFormat="1" x14ac:dyDescent="0.25">
      <c r="A7" s="94" t="s">
        <v>204</v>
      </c>
      <c r="B7" s="94"/>
      <c r="C7" s="93" t="s">
        <v>205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</row>
    <row r="8" spans="1:34" s="34" customFormat="1" ht="33" customHeight="1" x14ac:dyDescent="0.25">
      <c r="A8" s="95" t="s">
        <v>206</v>
      </c>
      <c r="B8" s="95"/>
      <c r="C8" s="93" t="s">
        <v>207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s="34" customFormat="1" ht="28.5" customHeight="1" x14ac:dyDescent="0.25">
      <c r="A9" s="95" t="s">
        <v>208</v>
      </c>
      <c r="B9" s="95"/>
      <c r="C9" s="98" t="s">
        <v>209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</row>
    <row r="10" spans="1:34" s="34" customFormat="1" ht="15.75" customHeight="1" x14ac:dyDescent="0.25">
      <c r="A10" s="94" t="s">
        <v>210</v>
      </c>
      <c r="B10" s="94"/>
      <c r="C10" s="92" t="s">
        <v>25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4" s="34" customFormat="1" ht="47.25" customHeight="1" x14ac:dyDescent="0.25">
      <c r="A11" s="95" t="s">
        <v>211</v>
      </c>
      <c r="B11" s="95"/>
      <c r="C11" s="93" t="s">
        <v>212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spans="1:34" s="34" customFormat="1" ht="32.25" customHeight="1" x14ac:dyDescent="0.25">
      <c r="A12" s="95" t="s">
        <v>213</v>
      </c>
      <c r="B12" s="95"/>
      <c r="C12" s="93" t="s">
        <v>214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</row>
    <row r="13" spans="1:34" s="34" customFormat="1" ht="42.75" customHeight="1" x14ac:dyDescent="0.25">
      <c r="A13" s="95" t="s">
        <v>215</v>
      </c>
      <c r="B13" s="95"/>
      <c r="C13" s="98" t="s">
        <v>216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</row>
    <row r="14" spans="1:34" s="34" customFormat="1" ht="12" customHeight="1" x14ac:dyDescent="0.25">
      <c r="A14" s="36"/>
      <c r="B14" s="36"/>
    </row>
    <row r="15" spans="1:34" s="34" customFormat="1" ht="15.75" customHeight="1" x14ac:dyDescent="0.25">
      <c r="A15" s="94" t="s">
        <v>217</v>
      </c>
      <c r="B15" s="94"/>
      <c r="C15" s="92" t="s">
        <v>26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37"/>
      <c r="AA15" s="97"/>
      <c r="AB15" s="97"/>
      <c r="AC15" s="97"/>
      <c r="AD15" s="97"/>
      <c r="AE15" s="97"/>
      <c r="AF15" s="97"/>
      <c r="AG15" s="97"/>
      <c r="AH15" s="97"/>
    </row>
    <row r="16" spans="1:34" s="34" customFormat="1" ht="15.75" customHeight="1" x14ac:dyDescent="0.25">
      <c r="C16" s="91" t="s">
        <v>27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AA16" s="86">
        <v>26936785.84</v>
      </c>
      <c r="AB16" s="86"/>
      <c r="AC16" s="86"/>
      <c r="AD16" s="86"/>
      <c r="AE16" s="86"/>
      <c r="AF16" s="86"/>
      <c r="AG16" s="86"/>
      <c r="AH16" s="86"/>
    </row>
    <row r="17" spans="1:34" s="34" customFormat="1" x14ac:dyDescent="0.25">
      <c r="AA17" s="88">
        <v>1949378.67</v>
      </c>
      <c r="AB17" s="89"/>
      <c r="AC17" s="89"/>
      <c r="AD17" s="89"/>
      <c r="AE17" s="89"/>
      <c r="AF17" s="89"/>
      <c r="AG17" s="89"/>
      <c r="AH17" s="90"/>
    </row>
    <row r="18" spans="1:34" s="34" customFormat="1" ht="13.9" customHeight="1" x14ac:dyDescent="0.25">
      <c r="A18" s="87" t="s">
        <v>218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</row>
    <row r="19" spans="1:34" s="34" customFormat="1" ht="10.5" customHeight="1" x14ac:dyDescent="0.25"/>
    <row r="20" spans="1:34" s="34" customFormat="1" ht="29.25" customHeight="1" x14ac:dyDescent="0.25">
      <c r="A20" s="85" t="s">
        <v>103</v>
      </c>
      <c r="B20" s="85"/>
      <c r="C20" s="85" t="s">
        <v>28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 t="s">
        <v>29</v>
      </c>
      <c r="AE20" s="85"/>
      <c r="AF20" s="85"/>
      <c r="AG20" s="85"/>
      <c r="AH20" s="85"/>
    </row>
    <row r="21" spans="1:34" s="38" customFormat="1" x14ac:dyDescent="0.25">
      <c r="A21" s="77">
        <v>1</v>
      </c>
      <c r="B21" s="77"/>
      <c r="C21" s="85">
        <v>2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>
        <v>3</v>
      </c>
      <c r="AE21" s="85"/>
      <c r="AF21" s="85"/>
      <c r="AG21" s="85"/>
      <c r="AH21" s="85"/>
    </row>
    <row r="22" spans="1:34" s="34" customFormat="1" ht="15.6" customHeight="1" x14ac:dyDescent="0.25">
      <c r="A22" s="80" t="s">
        <v>219</v>
      </c>
      <c r="B22" s="81"/>
      <c r="C22" s="78" t="s">
        <v>30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9">
        <v>26936</v>
      </c>
      <c r="AE22" s="79"/>
      <c r="AF22" s="79"/>
      <c r="AG22" s="79"/>
      <c r="AH22" s="79"/>
    </row>
    <row r="23" spans="1:34" s="34" customFormat="1" ht="10.5" customHeight="1" x14ac:dyDescent="0.25">
      <c r="A23" s="82"/>
      <c r="B23" s="83"/>
      <c r="C23" s="84" t="s">
        <v>31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79"/>
      <c r="AE23" s="79"/>
      <c r="AF23" s="79"/>
      <c r="AG23" s="79"/>
      <c r="AH23" s="79"/>
    </row>
    <row r="24" spans="1:34" s="34" customFormat="1" x14ac:dyDescent="0.25">
      <c r="A24" s="77" t="s">
        <v>120</v>
      </c>
      <c r="B24" s="77"/>
      <c r="C24" s="78" t="s">
        <v>136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9">
        <v>0</v>
      </c>
      <c r="AE24" s="79"/>
      <c r="AF24" s="79"/>
      <c r="AG24" s="79"/>
      <c r="AH24" s="79"/>
    </row>
    <row r="25" spans="1:34" s="34" customFormat="1" ht="9.75" customHeight="1" x14ac:dyDescent="0.25">
      <c r="A25" s="77"/>
      <c r="B25" s="77"/>
      <c r="C25" s="84" t="s">
        <v>33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79"/>
      <c r="AE25" s="79"/>
      <c r="AF25" s="79"/>
      <c r="AG25" s="79"/>
      <c r="AH25" s="79"/>
    </row>
    <row r="26" spans="1:34" s="34" customFormat="1" ht="30" customHeight="1" x14ac:dyDescent="0.25">
      <c r="A26" s="77" t="s">
        <v>137</v>
      </c>
      <c r="B26" s="77"/>
      <c r="C26" s="78" t="s">
        <v>138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9">
        <v>0</v>
      </c>
      <c r="AE26" s="79"/>
      <c r="AF26" s="79"/>
      <c r="AG26" s="79"/>
      <c r="AH26" s="79"/>
    </row>
    <row r="27" spans="1:34" s="34" customFormat="1" ht="43.5" customHeight="1" x14ac:dyDescent="0.25">
      <c r="A27" s="77" t="s">
        <v>133</v>
      </c>
      <c r="B27" s="77"/>
      <c r="C27" s="78" t="s">
        <v>139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9">
        <v>0</v>
      </c>
      <c r="AE27" s="79"/>
      <c r="AF27" s="79"/>
      <c r="AG27" s="79"/>
      <c r="AH27" s="79"/>
    </row>
    <row r="28" spans="1:34" s="34" customFormat="1" ht="31.5" customHeight="1" x14ac:dyDescent="0.25">
      <c r="A28" s="77" t="s">
        <v>140</v>
      </c>
      <c r="B28" s="77"/>
      <c r="C28" s="78" t="s">
        <v>141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9">
        <v>0</v>
      </c>
      <c r="AE28" s="79"/>
      <c r="AF28" s="79"/>
      <c r="AG28" s="79"/>
      <c r="AH28" s="79"/>
    </row>
    <row r="29" spans="1:34" s="34" customFormat="1" x14ac:dyDescent="0.25">
      <c r="A29" s="77" t="s">
        <v>142</v>
      </c>
      <c r="B29" s="77"/>
      <c r="C29" s="78" t="s">
        <v>143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9">
        <v>0</v>
      </c>
      <c r="AE29" s="79"/>
      <c r="AF29" s="79"/>
      <c r="AG29" s="79"/>
      <c r="AH29" s="79"/>
    </row>
    <row r="30" spans="1:34" s="34" customFormat="1" ht="15" customHeight="1" x14ac:dyDescent="0.25">
      <c r="A30" s="77" t="s">
        <v>144</v>
      </c>
      <c r="B30" s="77"/>
      <c r="C30" s="78" t="s">
        <v>220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9">
        <v>26936</v>
      </c>
      <c r="AE30" s="79"/>
      <c r="AF30" s="79"/>
      <c r="AG30" s="79"/>
      <c r="AH30" s="79"/>
    </row>
    <row r="31" spans="1:34" s="34" customFormat="1" ht="10.5" customHeight="1" x14ac:dyDescent="0.25">
      <c r="A31" s="77"/>
      <c r="B31" s="77"/>
      <c r="C31" s="84" t="s">
        <v>33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79"/>
      <c r="AE31" s="79"/>
      <c r="AF31" s="79"/>
      <c r="AG31" s="79"/>
      <c r="AH31" s="79"/>
    </row>
    <row r="32" spans="1:34" s="34" customFormat="1" ht="15" customHeight="1" x14ac:dyDescent="0.25">
      <c r="A32" s="77" t="s">
        <v>146</v>
      </c>
      <c r="B32" s="77"/>
      <c r="C32" s="78" t="s">
        <v>145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9">
        <v>1949</v>
      </c>
      <c r="AE32" s="79"/>
      <c r="AF32" s="79"/>
      <c r="AG32" s="79"/>
      <c r="AH32" s="79"/>
    </row>
    <row r="33" spans="1:34" s="34" customFormat="1" ht="15.6" customHeight="1" x14ac:dyDescent="0.25">
      <c r="A33" s="77" t="s">
        <v>147</v>
      </c>
      <c r="B33" s="77"/>
      <c r="C33" s="78" t="s">
        <v>148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9">
        <v>24.34</v>
      </c>
      <c r="AE33" s="79"/>
      <c r="AF33" s="79"/>
      <c r="AG33" s="79"/>
      <c r="AH33" s="79"/>
    </row>
    <row r="34" spans="1:34" s="34" customFormat="1" ht="15.6" customHeight="1" x14ac:dyDescent="0.25">
      <c r="A34" s="80" t="s">
        <v>221</v>
      </c>
      <c r="B34" s="81"/>
      <c r="C34" s="78" t="s">
        <v>32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9">
        <v>0</v>
      </c>
      <c r="AE34" s="79"/>
      <c r="AF34" s="79"/>
      <c r="AG34" s="79"/>
      <c r="AH34" s="79"/>
    </row>
    <row r="35" spans="1:34" s="34" customFormat="1" ht="11.25" customHeight="1" x14ac:dyDescent="0.25">
      <c r="A35" s="82"/>
      <c r="B35" s="83"/>
      <c r="C35" s="84" t="s">
        <v>31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79"/>
      <c r="AE35" s="79"/>
      <c r="AF35" s="79"/>
      <c r="AG35" s="79"/>
      <c r="AH35" s="79"/>
    </row>
    <row r="36" spans="1:34" s="34" customFormat="1" ht="15.6" customHeight="1" x14ac:dyDescent="0.25">
      <c r="A36" s="80"/>
      <c r="B36" s="81"/>
      <c r="C36" s="78" t="s">
        <v>153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9">
        <v>0</v>
      </c>
      <c r="AE36" s="79"/>
      <c r="AF36" s="79"/>
      <c r="AG36" s="79"/>
      <c r="AH36" s="79"/>
    </row>
    <row r="37" spans="1:34" s="34" customFormat="1" ht="9.75" customHeight="1" x14ac:dyDescent="0.25">
      <c r="A37" s="82"/>
      <c r="B37" s="83"/>
      <c r="C37" s="84" t="s">
        <v>33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79"/>
      <c r="AE37" s="79"/>
      <c r="AF37" s="79"/>
      <c r="AG37" s="79"/>
      <c r="AH37" s="79"/>
    </row>
    <row r="38" spans="1:34" s="34" customFormat="1" ht="15" customHeight="1" x14ac:dyDescent="0.25">
      <c r="A38" s="77" t="s">
        <v>149</v>
      </c>
      <c r="B38" s="77"/>
      <c r="C38" s="78" t="s">
        <v>154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9">
        <v>0</v>
      </c>
      <c r="AE38" s="79"/>
      <c r="AF38" s="79"/>
      <c r="AG38" s="79"/>
      <c r="AH38" s="79"/>
    </row>
    <row r="39" spans="1:34" s="34" customFormat="1" x14ac:dyDescent="0.25">
      <c r="A39" s="77" t="s">
        <v>150</v>
      </c>
      <c r="B39" s="77"/>
      <c r="C39" s="78" t="s">
        <v>155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9">
        <v>0</v>
      </c>
      <c r="AE39" s="79"/>
      <c r="AF39" s="79"/>
      <c r="AG39" s="79"/>
      <c r="AH39" s="79"/>
    </row>
    <row r="40" spans="1:34" s="34" customFormat="1" ht="15" customHeight="1" x14ac:dyDescent="0.25">
      <c r="A40" s="77" t="s">
        <v>151</v>
      </c>
      <c r="B40" s="77"/>
      <c r="C40" s="78" t="s">
        <v>152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9">
        <v>0</v>
      </c>
      <c r="AE40" s="79"/>
      <c r="AF40" s="79"/>
      <c r="AG40" s="79"/>
      <c r="AH40" s="79"/>
    </row>
    <row r="41" spans="1:34" s="34" customFormat="1" ht="15" customHeight="1" x14ac:dyDescent="0.25">
      <c r="A41" s="77" t="s">
        <v>156</v>
      </c>
      <c r="B41" s="77"/>
      <c r="C41" s="78" t="s">
        <v>222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9">
        <v>0</v>
      </c>
      <c r="AE41" s="79"/>
      <c r="AF41" s="79"/>
      <c r="AG41" s="79"/>
      <c r="AH41" s="79"/>
    </row>
    <row r="42" spans="1:34" s="34" customFormat="1" ht="15.6" customHeight="1" x14ac:dyDescent="0.25">
      <c r="A42" s="77" t="s">
        <v>157</v>
      </c>
      <c r="B42" s="77"/>
      <c r="C42" s="78" t="s">
        <v>158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9">
        <v>0</v>
      </c>
      <c r="AE42" s="79"/>
      <c r="AF42" s="79"/>
      <c r="AG42" s="79"/>
      <c r="AH42" s="79"/>
    </row>
    <row r="43" spans="1:34" s="34" customFormat="1" ht="15.6" customHeight="1" x14ac:dyDescent="0.25">
      <c r="A43" s="80" t="s">
        <v>223</v>
      </c>
      <c r="B43" s="81"/>
      <c r="C43" s="78" t="s">
        <v>34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9">
        <v>0</v>
      </c>
      <c r="AE43" s="79"/>
      <c r="AF43" s="79"/>
      <c r="AG43" s="79"/>
      <c r="AH43" s="79"/>
    </row>
    <row r="44" spans="1:34" s="34" customFormat="1" ht="9.75" customHeight="1" x14ac:dyDescent="0.25">
      <c r="A44" s="82"/>
      <c r="B44" s="83"/>
      <c r="C44" s="84" t="s">
        <v>31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79"/>
      <c r="AE44" s="79"/>
      <c r="AF44" s="79"/>
      <c r="AG44" s="79"/>
      <c r="AH44" s="79"/>
    </row>
    <row r="45" spans="1:34" s="34" customFormat="1" ht="15.6" customHeight="1" x14ac:dyDescent="0.25">
      <c r="A45" s="77" t="s">
        <v>134</v>
      </c>
      <c r="B45" s="77"/>
      <c r="C45" s="78" t="s">
        <v>35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9">
        <v>0</v>
      </c>
      <c r="AE45" s="79"/>
      <c r="AF45" s="79"/>
      <c r="AG45" s="79"/>
      <c r="AH45" s="79"/>
    </row>
    <row r="46" spans="1:34" x14ac:dyDescent="0.25">
      <c r="A46" s="80" t="s">
        <v>135</v>
      </c>
      <c r="B46" s="81"/>
      <c r="C46" s="78" t="s">
        <v>36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9">
        <v>0</v>
      </c>
      <c r="AE46" s="79"/>
      <c r="AF46" s="79"/>
      <c r="AG46" s="79"/>
      <c r="AH46" s="79"/>
    </row>
    <row r="47" spans="1:34" ht="11.25" customHeight="1" x14ac:dyDescent="0.25">
      <c r="A47" s="82"/>
      <c r="B47" s="83"/>
      <c r="C47" s="84" t="s">
        <v>33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79"/>
      <c r="AE47" s="79"/>
      <c r="AF47" s="79"/>
      <c r="AG47" s="79"/>
      <c r="AH47" s="79"/>
    </row>
    <row r="48" spans="1:34" x14ac:dyDescent="0.25">
      <c r="A48" s="77" t="s">
        <v>159</v>
      </c>
      <c r="B48" s="77"/>
      <c r="C48" s="78" t="s">
        <v>37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9">
        <v>0</v>
      </c>
      <c r="AE48" s="79"/>
      <c r="AF48" s="79"/>
      <c r="AG48" s="79"/>
      <c r="AH48" s="79"/>
    </row>
    <row r="51" ht="20.25" customHeight="1" x14ac:dyDescent="0.25"/>
    <row r="52" ht="15.6" customHeight="1" x14ac:dyDescent="0.25"/>
  </sheetData>
  <mergeCells count="114">
    <mergeCell ref="C15:Y15"/>
    <mergeCell ref="AA15:AH15"/>
    <mergeCell ref="A13:B13"/>
    <mergeCell ref="A12:B12"/>
    <mergeCell ref="A10:B10"/>
    <mergeCell ref="A9:B9"/>
    <mergeCell ref="C9:AH9"/>
    <mergeCell ref="C10:AG10"/>
    <mergeCell ref="C11:AH11"/>
    <mergeCell ref="C12:AH12"/>
    <mergeCell ref="C13:AH13"/>
    <mergeCell ref="AA16:AH16"/>
    <mergeCell ref="A18:AH18"/>
    <mergeCell ref="A20:B20"/>
    <mergeCell ref="C20:AC20"/>
    <mergeCell ref="AD20:AH20"/>
    <mergeCell ref="AA17:AH17"/>
    <mergeCell ref="C16:Y16"/>
    <mergeCell ref="A1:AH1"/>
    <mergeCell ref="C2:T2"/>
    <mergeCell ref="C3:AH3"/>
    <mergeCell ref="C4:AH4"/>
    <mergeCell ref="C5:AH5"/>
    <mergeCell ref="A7:B7"/>
    <mergeCell ref="A6:B6"/>
    <mergeCell ref="C6:T6"/>
    <mergeCell ref="C7:AH7"/>
    <mergeCell ref="C8:AH8"/>
    <mergeCell ref="A15:B15"/>
    <mergeCell ref="A8:B8"/>
    <mergeCell ref="A11:B11"/>
    <mergeCell ref="A3:B3"/>
    <mergeCell ref="A4:B4"/>
    <mergeCell ref="A5:B5"/>
    <mergeCell ref="A2:B2"/>
    <mergeCell ref="AD21:AH21"/>
    <mergeCell ref="C22:AC22"/>
    <mergeCell ref="AD22:AH22"/>
    <mergeCell ref="C23:AC23"/>
    <mergeCell ref="AD23:AH23"/>
    <mergeCell ref="C24:AC24"/>
    <mergeCell ref="AD24:AH24"/>
    <mergeCell ref="A24:B24"/>
    <mergeCell ref="A22:B23"/>
    <mergeCell ref="A21:B21"/>
    <mergeCell ref="C21:AC21"/>
    <mergeCell ref="A27:B27"/>
    <mergeCell ref="C27:AC27"/>
    <mergeCell ref="AD27:AH27"/>
    <mergeCell ref="A28:B28"/>
    <mergeCell ref="C28:AC28"/>
    <mergeCell ref="AD28:AH28"/>
    <mergeCell ref="C25:AC25"/>
    <mergeCell ref="AD25:AH25"/>
    <mergeCell ref="A26:B26"/>
    <mergeCell ref="C26:AC26"/>
    <mergeCell ref="AD26:AH26"/>
    <mergeCell ref="A25:B25"/>
    <mergeCell ref="AD35:AH35"/>
    <mergeCell ref="C36:AC36"/>
    <mergeCell ref="AD36:AH36"/>
    <mergeCell ref="A34:B35"/>
    <mergeCell ref="C34:AC34"/>
    <mergeCell ref="AD34:AH34"/>
    <mergeCell ref="AD30:AH30"/>
    <mergeCell ref="C31:AC31"/>
    <mergeCell ref="AD31:AH31"/>
    <mergeCell ref="C32:AC32"/>
    <mergeCell ref="AD32:AH32"/>
    <mergeCell ref="C33:AC33"/>
    <mergeCell ref="AD33:AH33"/>
    <mergeCell ref="A32:B32"/>
    <mergeCell ref="A33:B33"/>
    <mergeCell ref="C30:AC30"/>
    <mergeCell ref="A29:B29"/>
    <mergeCell ref="C29:AC29"/>
    <mergeCell ref="AD29:AH29"/>
    <mergeCell ref="A30:B30"/>
    <mergeCell ref="A31:B31"/>
    <mergeCell ref="C43:AC43"/>
    <mergeCell ref="AD43:AH43"/>
    <mergeCell ref="C44:AC44"/>
    <mergeCell ref="AD44:AH44"/>
    <mergeCell ref="C37:AC37"/>
    <mergeCell ref="AD37:AH37"/>
    <mergeCell ref="C38:AC38"/>
    <mergeCell ref="AD38:AH38"/>
    <mergeCell ref="C42:AC42"/>
    <mergeCell ref="AD42:AH42"/>
    <mergeCell ref="A36:B37"/>
    <mergeCell ref="A38:B38"/>
    <mergeCell ref="A42:B42"/>
    <mergeCell ref="A39:B39"/>
    <mergeCell ref="C39:AC39"/>
    <mergeCell ref="AD39:AH39"/>
    <mergeCell ref="A40:B40"/>
    <mergeCell ref="C40:AC40"/>
    <mergeCell ref="C35:AC35"/>
    <mergeCell ref="A48:B48"/>
    <mergeCell ref="C48:AC48"/>
    <mergeCell ref="AD48:AH48"/>
    <mergeCell ref="A46:B47"/>
    <mergeCell ref="C46:AC46"/>
    <mergeCell ref="AD46:AH46"/>
    <mergeCell ref="C47:AC47"/>
    <mergeCell ref="AD47:AH47"/>
    <mergeCell ref="AD40:AH40"/>
    <mergeCell ref="A41:B41"/>
    <mergeCell ref="C41:AC41"/>
    <mergeCell ref="AD41:AH41"/>
    <mergeCell ref="A43:B44"/>
    <mergeCell ref="C45:AC45"/>
    <mergeCell ref="AD45:AH45"/>
    <mergeCell ref="A45:B45"/>
  </mergeCells>
  <phoneticPr fontId="0" type="noConversion"/>
  <pageMargins left="0.51181102362204722" right="0.51181102362204722" top="0.35433070866141736" bottom="0.35433070866141736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topLeftCell="A7" zoomScaleNormal="100" workbookViewId="0">
      <selection activeCell="I44" sqref="I44"/>
    </sheetView>
  </sheetViews>
  <sheetFormatPr defaultColWidth="8.85546875" defaultRowHeight="15.75" x14ac:dyDescent="0.25"/>
  <cols>
    <col min="1" max="1" width="31.5703125" style="40" customWidth="1"/>
    <col min="2" max="2" width="8" style="40" customWidth="1"/>
    <col min="3" max="3" width="14.140625" style="40" customWidth="1"/>
    <col min="4" max="4" width="15.7109375" style="40" customWidth="1"/>
    <col min="5" max="5" width="14.85546875" style="40" customWidth="1"/>
    <col min="6" max="6" width="14" style="40" customWidth="1"/>
    <col min="7" max="7" width="14.85546875" style="40" customWidth="1"/>
    <col min="8" max="8" width="15.140625" style="40" customWidth="1"/>
    <col min="9" max="9" width="13.140625" style="40" customWidth="1"/>
    <col min="10" max="10" width="13" style="40" customWidth="1"/>
    <col min="11" max="11" width="11.28515625" style="40" bestFit="1" customWidth="1"/>
    <col min="12" max="12" width="13.140625" style="40" bestFit="1" customWidth="1"/>
    <col min="13" max="13" width="14.28515625" style="40" bestFit="1" customWidth="1"/>
    <col min="14" max="16384" width="8.85546875" style="40"/>
  </cols>
  <sheetData>
    <row r="1" spans="1:10" ht="15.75" customHeight="1" x14ac:dyDescent="0.25">
      <c r="A1" s="75" t="s">
        <v>160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x14ac:dyDescent="0.25">
      <c r="A2" s="3"/>
      <c r="B2" s="3"/>
      <c r="C2" s="3"/>
      <c r="D2" s="104"/>
      <c r="E2" s="104"/>
      <c r="F2" s="104"/>
      <c r="G2" s="3"/>
      <c r="H2" s="3"/>
      <c r="I2" s="3"/>
      <c r="J2" s="3"/>
    </row>
    <row r="3" spans="1:10" ht="15.75" customHeight="1" x14ac:dyDescent="0.25">
      <c r="A3" s="105" t="s">
        <v>28</v>
      </c>
      <c r="B3" s="105" t="s">
        <v>52</v>
      </c>
      <c r="C3" s="99" t="s">
        <v>57</v>
      </c>
      <c r="D3" s="105" t="s">
        <v>56</v>
      </c>
      <c r="E3" s="105"/>
      <c r="F3" s="105"/>
      <c r="G3" s="105"/>
      <c r="H3" s="105"/>
      <c r="I3" s="105"/>
      <c r="J3" s="105"/>
    </row>
    <row r="4" spans="1:10" x14ac:dyDescent="0.25">
      <c r="A4" s="105"/>
      <c r="B4" s="105"/>
      <c r="C4" s="106"/>
      <c r="D4" s="105" t="s">
        <v>54</v>
      </c>
      <c r="E4" s="105" t="s">
        <v>33</v>
      </c>
      <c r="F4" s="105"/>
      <c r="G4" s="105"/>
      <c r="H4" s="105"/>
      <c r="I4" s="105"/>
      <c r="J4" s="105"/>
    </row>
    <row r="5" spans="1:10" ht="15.75" customHeight="1" x14ac:dyDescent="0.25">
      <c r="A5" s="105"/>
      <c r="B5" s="105"/>
      <c r="C5" s="106"/>
      <c r="D5" s="105"/>
      <c r="E5" s="99" t="s">
        <v>58</v>
      </c>
      <c r="F5" s="107" t="s">
        <v>59</v>
      </c>
      <c r="G5" s="99" t="s">
        <v>60</v>
      </c>
      <c r="H5" s="99" t="s">
        <v>61</v>
      </c>
      <c r="I5" s="101" t="s">
        <v>62</v>
      </c>
      <c r="J5" s="102"/>
    </row>
    <row r="6" spans="1:10" ht="106.5" customHeight="1" x14ac:dyDescent="0.25">
      <c r="A6" s="105"/>
      <c r="B6" s="105"/>
      <c r="C6" s="100"/>
      <c r="D6" s="105"/>
      <c r="E6" s="100"/>
      <c r="F6" s="108"/>
      <c r="G6" s="100"/>
      <c r="H6" s="100"/>
      <c r="I6" s="50" t="s">
        <v>54</v>
      </c>
      <c r="J6" s="50" t="s">
        <v>55</v>
      </c>
    </row>
    <row r="7" spans="1:10" x14ac:dyDescent="0.2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</row>
    <row r="8" spans="1:10" s="41" customFormat="1" ht="31.5" x14ac:dyDescent="0.25">
      <c r="A8" s="64" t="s">
        <v>38</v>
      </c>
      <c r="B8" s="65">
        <v>100</v>
      </c>
      <c r="C8" s="65" t="s">
        <v>53</v>
      </c>
      <c r="D8" s="66">
        <f>SUM(E8:I8)</f>
        <v>35237512</v>
      </c>
      <c r="E8" s="66">
        <f>SUM(E10)</f>
        <v>33822312</v>
      </c>
      <c r="F8" s="66">
        <f>SUM(F13)</f>
        <v>0</v>
      </c>
      <c r="G8" s="66">
        <f>SUM(G13)</f>
        <v>0</v>
      </c>
      <c r="H8" s="66">
        <f>SUM(H10)</f>
        <v>0</v>
      </c>
      <c r="I8" s="66">
        <f>SUM(I9:I12,I14,I15)</f>
        <v>1415200</v>
      </c>
      <c r="J8" s="66">
        <f>SUM(J10,J14)</f>
        <v>0</v>
      </c>
    </row>
    <row r="9" spans="1:10" ht="31.5" x14ac:dyDescent="0.25">
      <c r="A9" s="2" t="s">
        <v>39</v>
      </c>
      <c r="B9" s="50">
        <v>110</v>
      </c>
      <c r="C9" s="53"/>
      <c r="D9" s="11">
        <f>SUM(I9)</f>
        <v>0</v>
      </c>
      <c r="E9" s="50" t="s">
        <v>53</v>
      </c>
      <c r="F9" s="50" t="s">
        <v>53</v>
      </c>
      <c r="G9" s="50" t="s">
        <v>53</v>
      </c>
      <c r="H9" s="50" t="s">
        <v>53</v>
      </c>
      <c r="I9" s="52"/>
      <c r="J9" s="50" t="s">
        <v>53</v>
      </c>
    </row>
    <row r="10" spans="1:10" ht="31.5" x14ac:dyDescent="0.25">
      <c r="A10" s="2" t="s">
        <v>40</v>
      </c>
      <c r="B10" s="50">
        <v>120</v>
      </c>
      <c r="C10" s="50">
        <v>130</v>
      </c>
      <c r="D10" s="11">
        <f>SUM(E10,H10,I10)</f>
        <v>35237512</v>
      </c>
      <c r="E10" s="11">
        <f>E16-E64</f>
        <v>33822312</v>
      </c>
      <c r="F10" s="50" t="s">
        <v>53</v>
      </c>
      <c r="G10" s="50" t="s">
        <v>53</v>
      </c>
      <c r="H10" s="54">
        <v>0</v>
      </c>
      <c r="I10" s="57">
        <v>1415200</v>
      </c>
      <c r="J10" s="11"/>
    </row>
    <row r="11" spans="1:10" ht="47.25" x14ac:dyDescent="0.25">
      <c r="A11" s="2" t="s">
        <v>63</v>
      </c>
      <c r="B11" s="50">
        <v>130</v>
      </c>
      <c r="C11" s="53"/>
      <c r="D11" s="11">
        <f>SUM(I11)</f>
        <v>0</v>
      </c>
      <c r="E11" s="50" t="s">
        <v>53</v>
      </c>
      <c r="F11" s="50" t="s">
        <v>53</v>
      </c>
      <c r="G11" s="50" t="s">
        <v>53</v>
      </c>
      <c r="H11" s="50" t="s">
        <v>53</v>
      </c>
      <c r="I11" s="11"/>
      <c r="J11" s="50" t="s">
        <v>53</v>
      </c>
    </row>
    <row r="12" spans="1:10" ht="94.5" x14ac:dyDescent="0.25">
      <c r="A12" s="2" t="s">
        <v>64</v>
      </c>
      <c r="B12" s="50">
        <v>140</v>
      </c>
      <c r="C12" s="53"/>
      <c r="D12" s="11">
        <f>SUM(I12)</f>
        <v>0</v>
      </c>
      <c r="E12" s="50" t="s">
        <v>53</v>
      </c>
      <c r="F12" s="50" t="s">
        <v>53</v>
      </c>
      <c r="G12" s="50" t="s">
        <v>53</v>
      </c>
      <c r="H12" s="50" t="s">
        <v>53</v>
      </c>
      <c r="I12" s="11"/>
      <c r="J12" s="50" t="s">
        <v>53</v>
      </c>
    </row>
    <row r="13" spans="1:10" ht="31.5" x14ac:dyDescent="0.25">
      <c r="A13" s="2" t="s">
        <v>41</v>
      </c>
      <c r="B13" s="50">
        <v>150</v>
      </c>
      <c r="C13" s="50">
        <v>180</v>
      </c>
      <c r="D13" s="11">
        <f>SUM(F13:G13)</f>
        <v>0</v>
      </c>
      <c r="E13" s="50"/>
      <c r="F13" s="11">
        <f>F16-F65</f>
        <v>0</v>
      </c>
      <c r="G13" s="11"/>
      <c r="H13" s="50" t="s">
        <v>53</v>
      </c>
      <c r="I13" s="50" t="s">
        <v>53</v>
      </c>
      <c r="J13" s="50" t="s">
        <v>53</v>
      </c>
    </row>
    <row r="14" spans="1:10" x14ac:dyDescent="0.25">
      <c r="A14" s="2" t="s">
        <v>42</v>
      </c>
      <c r="B14" s="50">
        <v>160</v>
      </c>
      <c r="C14" s="53"/>
      <c r="D14" s="11">
        <f>SUM(I14)</f>
        <v>0</v>
      </c>
      <c r="E14" s="50" t="s">
        <v>53</v>
      </c>
      <c r="F14" s="50" t="s">
        <v>53</v>
      </c>
      <c r="G14" s="50" t="s">
        <v>53</v>
      </c>
      <c r="H14" s="50" t="s">
        <v>53</v>
      </c>
      <c r="I14" s="11"/>
      <c r="J14" s="11"/>
    </row>
    <row r="15" spans="1:10" ht="31.5" x14ac:dyDescent="0.25">
      <c r="A15" s="2" t="s">
        <v>43</v>
      </c>
      <c r="B15" s="50">
        <v>180</v>
      </c>
      <c r="C15" s="50" t="s">
        <v>53</v>
      </c>
      <c r="D15" s="11">
        <f>SUM(I15)</f>
        <v>0</v>
      </c>
      <c r="E15" s="50" t="s">
        <v>53</v>
      </c>
      <c r="F15" s="50" t="s">
        <v>53</v>
      </c>
      <c r="G15" s="50" t="s">
        <v>53</v>
      </c>
      <c r="H15" s="50" t="s">
        <v>53</v>
      </c>
      <c r="I15" s="54" t="s">
        <v>166</v>
      </c>
      <c r="J15" s="50" t="s">
        <v>53</v>
      </c>
    </row>
    <row r="16" spans="1:10" s="41" customFormat="1" ht="31.5" x14ac:dyDescent="0.25">
      <c r="A16" s="64" t="s">
        <v>44</v>
      </c>
      <c r="B16" s="65">
        <v>200</v>
      </c>
      <c r="C16" s="65" t="s">
        <v>53</v>
      </c>
      <c r="D16" s="66">
        <f>SUM(E16:J16)</f>
        <v>35237512</v>
      </c>
      <c r="E16" s="66">
        <f>E17+E26+E33</f>
        <v>33822312</v>
      </c>
      <c r="F16" s="66">
        <f t="shared" ref="F16:J16" si="0">F17+F26+F33</f>
        <v>0</v>
      </c>
      <c r="G16" s="66">
        <f t="shared" si="0"/>
        <v>0</v>
      </c>
      <c r="H16" s="66">
        <f t="shared" si="0"/>
        <v>0</v>
      </c>
      <c r="I16" s="66">
        <f t="shared" si="0"/>
        <v>1415200</v>
      </c>
      <c r="J16" s="66">
        <f t="shared" si="0"/>
        <v>0</v>
      </c>
    </row>
    <row r="17" spans="1:14" ht="31.5" x14ac:dyDescent="0.25">
      <c r="A17" s="42" t="s">
        <v>45</v>
      </c>
      <c r="B17" s="49">
        <v>210</v>
      </c>
      <c r="C17" s="49" t="s">
        <v>166</v>
      </c>
      <c r="D17" s="43">
        <f>E17+F17+G17+H17+I17</f>
        <v>32626390</v>
      </c>
      <c r="E17" s="43">
        <f>E18+E22</f>
        <v>32476390</v>
      </c>
      <c r="F17" s="43">
        <f t="shared" ref="F17:J17" si="1">F18+F22</f>
        <v>0</v>
      </c>
      <c r="G17" s="43">
        <f t="shared" si="1"/>
        <v>0</v>
      </c>
      <c r="H17" s="43">
        <f t="shared" si="1"/>
        <v>0</v>
      </c>
      <c r="I17" s="43">
        <f t="shared" si="1"/>
        <v>150000</v>
      </c>
      <c r="J17" s="43">
        <f t="shared" si="1"/>
        <v>0</v>
      </c>
    </row>
    <row r="18" spans="1:14" ht="47.25" x14ac:dyDescent="0.25">
      <c r="A18" s="2" t="s">
        <v>71</v>
      </c>
      <c r="B18" s="50">
        <v>211</v>
      </c>
      <c r="C18" s="50"/>
      <c r="D18" s="11">
        <f>SUM(E18:J18)</f>
        <v>32626390</v>
      </c>
      <c r="E18" s="11">
        <f>E20+E21</f>
        <v>32476390</v>
      </c>
      <c r="F18" s="11">
        <f t="shared" ref="F18:J18" si="2">F20+F21</f>
        <v>0</v>
      </c>
      <c r="G18" s="11">
        <f t="shared" si="2"/>
        <v>0</v>
      </c>
      <c r="H18" s="11">
        <f t="shared" si="2"/>
        <v>0</v>
      </c>
      <c r="I18" s="11">
        <f t="shared" si="2"/>
        <v>150000</v>
      </c>
      <c r="J18" s="11">
        <f t="shared" si="2"/>
        <v>0</v>
      </c>
      <c r="N18" s="44"/>
    </row>
    <row r="19" spans="1:14" ht="21" customHeight="1" x14ac:dyDescent="0.25">
      <c r="A19" s="2" t="s">
        <v>31</v>
      </c>
      <c r="B19" s="50"/>
      <c r="C19" s="50"/>
      <c r="D19" s="11"/>
      <c r="E19" s="11"/>
      <c r="F19" s="11"/>
      <c r="G19" s="11"/>
      <c r="H19" s="11"/>
      <c r="I19" s="11"/>
      <c r="J19" s="11"/>
      <c r="N19" s="44"/>
    </row>
    <row r="20" spans="1:14" ht="15" customHeight="1" x14ac:dyDescent="0.25">
      <c r="A20" s="2" t="s">
        <v>105</v>
      </c>
      <c r="B20" s="50">
        <v>212</v>
      </c>
      <c r="C20" s="50">
        <v>111</v>
      </c>
      <c r="D20" s="11">
        <f t="shared" ref="D20:D25" si="3">SUM(E20:J20)</f>
        <v>25093464</v>
      </c>
      <c r="E20" s="55">
        <v>24943464</v>
      </c>
      <c r="F20" s="11">
        <v>0</v>
      </c>
      <c r="G20" s="11">
        <v>0</v>
      </c>
      <c r="H20" s="11">
        <v>0</v>
      </c>
      <c r="I20" s="11">
        <v>150000</v>
      </c>
      <c r="J20" s="11">
        <v>0</v>
      </c>
      <c r="N20" s="44"/>
    </row>
    <row r="21" spans="1:14" ht="31.5" x14ac:dyDescent="0.25">
      <c r="A21" s="2" t="s">
        <v>161</v>
      </c>
      <c r="B21" s="50">
        <v>213</v>
      </c>
      <c r="C21" s="50">
        <v>119</v>
      </c>
      <c r="D21" s="11">
        <f t="shared" si="3"/>
        <v>7532926</v>
      </c>
      <c r="E21" s="55">
        <v>7532926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N21" s="44"/>
    </row>
    <row r="22" spans="1:14" x14ac:dyDescent="0.25">
      <c r="A22" s="2" t="s">
        <v>109</v>
      </c>
      <c r="B22" s="50">
        <v>214</v>
      </c>
      <c r="C22" s="50" t="s">
        <v>166</v>
      </c>
      <c r="D22" s="11"/>
      <c r="E22" s="11"/>
      <c r="F22" s="11">
        <f t="shared" ref="F22:J22" si="4">F23</f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  <c r="N22" s="44"/>
    </row>
    <row r="23" spans="1:14" ht="31.5" x14ac:dyDescent="0.25">
      <c r="A23" s="2" t="s">
        <v>46</v>
      </c>
      <c r="B23" s="50">
        <v>220</v>
      </c>
      <c r="C23" s="50" t="s">
        <v>166</v>
      </c>
      <c r="D23" s="11">
        <f t="shared" si="3"/>
        <v>0</v>
      </c>
      <c r="E23" s="11">
        <f>E25</f>
        <v>0</v>
      </c>
      <c r="F23" s="11">
        <f t="shared" ref="F23:J23" si="5">F25</f>
        <v>0</v>
      </c>
      <c r="G23" s="11">
        <f t="shared" si="5"/>
        <v>0</v>
      </c>
      <c r="H23" s="11">
        <f t="shared" si="5"/>
        <v>0</v>
      </c>
      <c r="I23" s="11">
        <f t="shared" si="5"/>
        <v>0</v>
      </c>
      <c r="J23" s="11">
        <f t="shared" si="5"/>
        <v>0</v>
      </c>
      <c r="M23" s="44"/>
    </row>
    <row r="24" spans="1:14" ht="24" customHeight="1" x14ac:dyDescent="0.25">
      <c r="A24" s="2" t="s">
        <v>31</v>
      </c>
      <c r="B24" s="50" t="s">
        <v>166</v>
      </c>
      <c r="C24" s="50"/>
      <c r="D24" s="11"/>
      <c r="E24" s="11"/>
      <c r="F24" s="11"/>
      <c r="G24" s="11"/>
      <c r="H24" s="11"/>
      <c r="I24" s="11"/>
      <c r="J24" s="11"/>
    </row>
    <row r="25" spans="1:14" ht="78.75" x14ac:dyDescent="0.25">
      <c r="A25" s="56" t="s">
        <v>234</v>
      </c>
      <c r="B25" s="50">
        <v>221</v>
      </c>
      <c r="C25" s="50">
        <v>112</v>
      </c>
      <c r="D25" s="11">
        <f t="shared" si="3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4" ht="31.5" x14ac:dyDescent="0.25">
      <c r="A26" s="58" t="s">
        <v>162</v>
      </c>
      <c r="B26" s="59">
        <v>230</v>
      </c>
      <c r="C26" s="59">
        <v>850</v>
      </c>
      <c r="D26" s="60">
        <f>SUM(E26:J26)</f>
        <v>31701.31</v>
      </c>
      <c r="E26" s="60">
        <f>E28+E29+E30+E31+E32</f>
        <v>27731</v>
      </c>
      <c r="F26" s="60">
        <f t="shared" ref="F26:J26" si="6">F28+F29+F30+F31+F32</f>
        <v>0</v>
      </c>
      <c r="G26" s="60">
        <f t="shared" si="6"/>
        <v>0</v>
      </c>
      <c r="H26" s="60">
        <f t="shared" si="6"/>
        <v>0</v>
      </c>
      <c r="I26" s="60">
        <f t="shared" si="6"/>
        <v>3970.3100000000004</v>
      </c>
      <c r="J26" s="60">
        <f t="shared" si="6"/>
        <v>0</v>
      </c>
    </row>
    <row r="27" spans="1:14" x14ac:dyDescent="0.25">
      <c r="A27" s="2" t="s">
        <v>31</v>
      </c>
      <c r="B27" s="53"/>
      <c r="C27" s="53"/>
      <c r="D27" s="11"/>
      <c r="E27" s="11"/>
      <c r="F27" s="11"/>
      <c r="G27" s="11"/>
      <c r="H27" s="11"/>
      <c r="I27" s="11"/>
      <c r="J27" s="11"/>
    </row>
    <row r="28" spans="1:14" ht="63" x14ac:dyDescent="0.25">
      <c r="A28" s="56" t="s">
        <v>235</v>
      </c>
      <c r="B28" s="50">
        <v>231</v>
      </c>
      <c r="C28" s="50">
        <v>851</v>
      </c>
      <c r="D28" s="11">
        <f>SUM(E28:J28)</f>
        <v>1160.51</v>
      </c>
      <c r="E28" s="11">
        <v>0</v>
      </c>
      <c r="F28" s="11">
        <v>0</v>
      </c>
      <c r="G28" s="11">
        <v>0</v>
      </c>
      <c r="H28" s="11">
        <v>0</v>
      </c>
      <c r="I28" s="11">
        <v>1160.51</v>
      </c>
      <c r="J28" s="11">
        <v>0</v>
      </c>
    </row>
    <row r="29" spans="1:14" ht="31.5" x14ac:dyDescent="0.25">
      <c r="A29" s="2" t="s">
        <v>236</v>
      </c>
      <c r="B29" s="50">
        <v>232</v>
      </c>
      <c r="C29" s="50">
        <v>852</v>
      </c>
      <c r="D29" s="11">
        <f t="shared" ref="D29:D32" si="7">SUM(E29:J29)</f>
        <v>10540.8</v>
      </c>
      <c r="E29" s="11">
        <v>7731</v>
      </c>
      <c r="F29" s="11">
        <v>0</v>
      </c>
      <c r="G29" s="11">
        <v>0</v>
      </c>
      <c r="H29" s="11">
        <v>0</v>
      </c>
      <c r="I29" s="11">
        <v>2809.8</v>
      </c>
      <c r="J29" s="11">
        <v>0</v>
      </c>
    </row>
    <row r="30" spans="1:14" x14ac:dyDescent="0.25">
      <c r="A30" s="2" t="s">
        <v>237</v>
      </c>
      <c r="B30" s="51">
        <v>233</v>
      </c>
      <c r="C30" s="50">
        <v>853</v>
      </c>
      <c r="D30" s="11">
        <f t="shared" si="7"/>
        <v>20000</v>
      </c>
      <c r="E30" s="11">
        <v>20000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</row>
    <row r="31" spans="1:14" ht="31.5" x14ac:dyDescent="0.25">
      <c r="A31" s="2" t="s">
        <v>163</v>
      </c>
      <c r="B31" s="50">
        <v>240</v>
      </c>
      <c r="C31" s="53"/>
      <c r="D31" s="11">
        <f t="shared" si="7"/>
        <v>0</v>
      </c>
      <c r="E31" s="11">
        <v>0</v>
      </c>
      <c r="F31" s="11"/>
      <c r="G31" s="11"/>
      <c r="H31" s="11"/>
      <c r="I31" s="11"/>
      <c r="J31" s="11"/>
    </row>
    <row r="32" spans="1:14" ht="47.25" x14ac:dyDescent="0.25">
      <c r="A32" s="2" t="s">
        <v>164</v>
      </c>
      <c r="B32" s="50">
        <v>250</v>
      </c>
      <c r="C32" s="53"/>
      <c r="D32" s="11">
        <f t="shared" si="7"/>
        <v>0</v>
      </c>
      <c r="E32" s="11">
        <v>0</v>
      </c>
      <c r="F32" s="11"/>
      <c r="G32" s="11"/>
      <c r="H32" s="11"/>
      <c r="I32" s="11"/>
      <c r="J32" s="11"/>
    </row>
    <row r="33" spans="1:11" ht="31.5" x14ac:dyDescent="0.25">
      <c r="A33" s="61" t="s">
        <v>165</v>
      </c>
      <c r="B33" s="62">
        <v>260</v>
      </c>
      <c r="C33" s="62" t="s">
        <v>53</v>
      </c>
      <c r="D33" s="63">
        <f>E33+F33+G33+H33+I33</f>
        <v>2579420.69</v>
      </c>
      <c r="E33" s="63">
        <f>E35+E36+E37+E38+E42+E46+E47+E49</f>
        <v>1318191</v>
      </c>
      <c r="F33" s="63">
        <f t="shared" ref="F33:H33" si="8">F35+F36+F37+F38+F42+F46+F47+F49</f>
        <v>0</v>
      </c>
      <c r="G33" s="63">
        <f t="shared" si="8"/>
        <v>0</v>
      </c>
      <c r="H33" s="63">
        <f t="shared" si="8"/>
        <v>0</v>
      </c>
      <c r="I33" s="63">
        <f>I35+I36+I37+I38+I42+I46+I47+I49</f>
        <v>1261229.69</v>
      </c>
      <c r="J33" s="63">
        <f>J35+J36+J37+J38+J42+J46+J47+J49</f>
        <v>0</v>
      </c>
    </row>
    <row r="34" spans="1:11" x14ac:dyDescent="0.25">
      <c r="A34" s="2" t="s">
        <v>33</v>
      </c>
      <c r="B34" s="50" t="s">
        <v>166</v>
      </c>
      <c r="C34" s="50"/>
      <c r="D34" s="11"/>
      <c r="E34" s="11"/>
      <c r="F34" s="11"/>
      <c r="G34" s="11"/>
      <c r="H34" s="11"/>
      <c r="I34" s="11"/>
      <c r="J34" s="11"/>
    </row>
    <row r="35" spans="1:11" x14ac:dyDescent="0.25">
      <c r="A35" s="2" t="s">
        <v>112</v>
      </c>
      <c r="B35" s="50">
        <v>261</v>
      </c>
      <c r="C35" s="50">
        <v>244</v>
      </c>
      <c r="D35" s="11">
        <f t="shared" ref="D35:D47" si="9">SUM(E35:J35)</f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1" x14ac:dyDescent="0.25">
      <c r="A36" s="2" t="s">
        <v>167</v>
      </c>
      <c r="B36" s="50">
        <v>262</v>
      </c>
      <c r="C36" s="50">
        <v>244</v>
      </c>
      <c r="D36" s="11">
        <v>7500</v>
      </c>
      <c r="E36" s="11">
        <v>10500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1" x14ac:dyDescent="0.25">
      <c r="A37" s="2" t="s">
        <v>168</v>
      </c>
      <c r="B37" s="50">
        <v>263</v>
      </c>
      <c r="C37" s="50">
        <v>244</v>
      </c>
      <c r="D37" s="11">
        <f t="shared" si="9"/>
        <v>467628</v>
      </c>
      <c r="E37" s="11">
        <v>467628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44"/>
    </row>
    <row r="38" spans="1:11" ht="31.5" x14ac:dyDescent="0.25">
      <c r="A38" s="42" t="s">
        <v>118</v>
      </c>
      <c r="B38" s="49">
        <v>264</v>
      </c>
      <c r="C38" s="49">
        <v>244</v>
      </c>
      <c r="D38" s="43">
        <f t="shared" si="9"/>
        <v>1200000</v>
      </c>
      <c r="E38" s="43">
        <v>700000</v>
      </c>
      <c r="F38" s="43">
        <f t="shared" ref="F38:J38" si="10">F40+F41</f>
        <v>0</v>
      </c>
      <c r="G38" s="43">
        <f t="shared" si="10"/>
        <v>0</v>
      </c>
      <c r="H38" s="43">
        <f t="shared" si="10"/>
        <v>0</v>
      </c>
      <c r="I38" s="43">
        <f t="shared" si="10"/>
        <v>500000</v>
      </c>
      <c r="J38" s="43">
        <f t="shared" si="10"/>
        <v>0</v>
      </c>
    </row>
    <row r="39" spans="1:11" x14ac:dyDescent="0.25">
      <c r="A39" s="2" t="s">
        <v>31</v>
      </c>
      <c r="B39" s="50"/>
      <c r="C39" s="50"/>
      <c r="D39" s="11"/>
      <c r="E39" s="11"/>
      <c r="F39" s="11"/>
      <c r="G39" s="11"/>
      <c r="H39" s="11"/>
      <c r="I39" s="11"/>
      <c r="J39" s="11"/>
    </row>
    <row r="40" spans="1:11" ht="47.25" x14ac:dyDescent="0.25">
      <c r="A40" s="2" t="s">
        <v>169</v>
      </c>
      <c r="B40" s="50">
        <v>265</v>
      </c>
      <c r="C40" s="50">
        <v>244</v>
      </c>
      <c r="D40" s="11">
        <f t="shared" si="9"/>
        <v>1200000</v>
      </c>
      <c r="E40" s="11">
        <v>700000</v>
      </c>
      <c r="F40" s="11">
        <v>0</v>
      </c>
      <c r="G40" s="11">
        <v>0</v>
      </c>
      <c r="H40" s="11">
        <v>0</v>
      </c>
      <c r="I40" s="11">
        <v>500000</v>
      </c>
      <c r="J40" s="11">
        <v>0</v>
      </c>
    </row>
    <row r="41" spans="1:11" ht="47.25" x14ac:dyDescent="0.25">
      <c r="A41" s="2" t="s">
        <v>170</v>
      </c>
      <c r="B41" s="50">
        <v>266</v>
      </c>
      <c r="C41" s="50">
        <v>244</v>
      </c>
      <c r="D41" s="11">
        <f t="shared" si="9"/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</row>
    <row r="42" spans="1:11" ht="31.5" x14ac:dyDescent="0.25">
      <c r="A42" s="42" t="s">
        <v>171</v>
      </c>
      <c r="B42" s="49">
        <v>267</v>
      </c>
      <c r="C42" s="49">
        <v>244</v>
      </c>
      <c r="D42" s="43">
        <f t="shared" si="9"/>
        <v>83619.69</v>
      </c>
      <c r="E42" s="43">
        <v>22390</v>
      </c>
      <c r="F42" s="43">
        <f t="shared" ref="F42:I42" si="11">F44+F45</f>
        <v>0</v>
      </c>
      <c r="G42" s="43">
        <f t="shared" si="11"/>
        <v>0</v>
      </c>
      <c r="H42" s="43">
        <f t="shared" si="11"/>
        <v>0</v>
      </c>
      <c r="I42" s="43">
        <f t="shared" si="11"/>
        <v>61229.69</v>
      </c>
      <c r="J42" s="43">
        <v>0</v>
      </c>
    </row>
    <row r="43" spans="1:11" x14ac:dyDescent="0.25">
      <c r="A43" s="2" t="s">
        <v>31</v>
      </c>
      <c r="B43" s="50" t="s">
        <v>166</v>
      </c>
      <c r="C43" s="50"/>
      <c r="D43" s="11"/>
      <c r="E43" s="11"/>
      <c r="F43" s="11"/>
      <c r="G43" s="11"/>
      <c r="H43" s="11"/>
      <c r="I43" s="11"/>
      <c r="J43" s="11"/>
      <c r="K43" s="44"/>
    </row>
    <row r="44" spans="1:11" ht="47.25" x14ac:dyDescent="0.25">
      <c r="A44" s="2" t="s">
        <v>172</v>
      </c>
      <c r="B44" s="50">
        <v>268</v>
      </c>
      <c r="C44" s="50">
        <v>244</v>
      </c>
      <c r="D44" s="11">
        <f t="shared" si="9"/>
        <v>11229.69</v>
      </c>
      <c r="E44" s="11">
        <v>0</v>
      </c>
      <c r="F44" s="11">
        <v>0</v>
      </c>
      <c r="G44" s="11">
        <v>0</v>
      </c>
      <c r="H44" s="11">
        <v>0</v>
      </c>
      <c r="I44" s="11">
        <f>8329.69+2900</f>
        <v>11229.69</v>
      </c>
      <c r="J44" s="11">
        <v>0</v>
      </c>
    </row>
    <row r="45" spans="1:11" ht="47.25" x14ac:dyDescent="0.25">
      <c r="A45" s="2" t="s">
        <v>173</v>
      </c>
      <c r="B45" s="50">
        <v>269</v>
      </c>
      <c r="C45" s="50">
        <v>244</v>
      </c>
      <c r="D45" s="11">
        <f t="shared" si="9"/>
        <v>72390</v>
      </c>
      <c r="E45" s="11">
        <v>22390</v>
      </c>
      <c r="F45" s="11">
        <v>0</v>
      </c>
      <c r="G45" s="11">
        <v>0</v>
      </c>
      <c r="H45" s="11">
        <v>0</v>
      </c>
      <c r="I45" s="11">
        <v>50000</v>
      </c>
      <c r="J45" s="11">
        <v>0</v>
      </c>
    </row>
    <row r="46" spans="1:11" x14ac:dyDescent="0.25">
      <c r="A46" s="2" t="s">
        <v>179</v>
      </c>
      <c r="B46" s="50">
        <v>270</v>
      </c>
      <c r="C46" s="50">
        <v>244</v>
      </c>
      <c r="D46" s="11">
        <f t="shared" si="9"/>
        <v>355673</v>
      </c>
      <c r="E46" s="11">
        <v>5673</v>
      </c>
      <c r="F46" s="11">
        <v>0</v>
      </c>
      <c r="G46" s="11">
        <v>0</v>
      </c>
      <c r="H46" s="11">
        <v>0</v>
      </c>
      <c r="I46" s="43">
        <v>350000</v>
      </c>
      <c r="J46" s="11">
        <v>0</v>
      </c>
    </row>
    <row r="47" spans="1:11" x14ac:dyDescent="0.25">
      <c r="A47" s="2" t="s">
        <v>117</v>
      </c>
      <c r="B47" s="50">
        <v>271</v>
      </c>
      <c r="C47" s="50">
        <v>244</v>
      </c>
      <c r="D47" s="11">
        <f t="shared" si="9"/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</row>
    <row r="48" spans="1:11" x14ac:dyDescent="0.25">
      <c r="A48" s="2"/>
      <c r="B48" s="50"/>
      <c r="C48" s="50"/>
      <c r="D48" s="11"/>
      <c r="E48" s="11"/>
      <c r="F48" s="11"/>
      <c r="G48" s="11"/>
      <c r="H48" s="11"/>
      <c r="I48" s="11"/>
      <c r="J48" s="11"/>
    </row>
    <row r="49" spans="1:12" ht="47.25" x14ac:dyDescent="0.25">
      <c r="A49" s="58" t="s">
        <v>238</v>
      </c>
      <c r="B49" s="59">
        <v>300</v>
      </c>
      <c r="C49" s="59" t="s">
        <v>53</v>
      </c>
      <c r="D49" s="60">
        <f>SUM(E49:J49)</f>
        <v>462000</v>
      </c>
      <c r="E49" s="60">
        <f>SUM(E54)</f>
        <v>112000</v>
      </c>
      <c r="F49" s="60">
        <f t="shared" ref="F49:J49" si="12">SUM(F54)</f>
        <v>0</v>
      </c>
      <c r="G49" s="60">
        <f t="shared" si="12"/>
        <v>0</v>
      </c>
      <c r="H49" s="60">
        <f t="shared" si="12"/>
        <v>0</v>
      </c>
      <c r="I49" s="60">
        <f t="shared" si="12"/>
        <v>350000</v>
      </c>
      <c r="J49" s="60">
        <f t="shared" si="12"/>
        <v>0</v>
      </c>
    </row>
    <row r="50" spans="1:12" x14ac:dyDescent="0.25">
      <c r="A50" s="2" t="s">
        <v>31</v>
      </c>
      <c r="B50" s="50" t="s">
        <v>166</v>
      </c>
      <c r="C50" s="53"/>
      <c r="D50" s="11"/>
      <c r="E50" s="11"/>
      <c r="F50" s="11"/>
      <c r="G50" s="11"/>
      <c r="H50" s="11"/>
      <c r="I50" s="11"/>
      <c r="J50" s="11"/>
    </row>
    <row r="51" spans="1:12" x14ac:dyDescent="0.25">
      <c r="A51" s="2" t="s">
        <v>174</v>
      </c>
      <c r="B51" s="50">
        <v>310</v>
      </c>
      <c r="C51" s="50" t="s">
        <v>53</v>
      </c>
      <c r="D51" s="11">
        <f t="shared" ref="D51:D65" si="13">SUM(E51:J51)</f>
        <v>0</v>
      </c>
      <c r="E51" s="11"/>
      <c r="F51" s="11"/>
      <c r="G51" s="11"/>
      <c r="H51" s="11"/>
      <c r="I51" s="11"/>
      <c r="J51" s="11"/>
    </row>
    <row r="52" spans="1:12" ht="47.25" x14ac:dyDescent="0.25">
      <c r="A52" s="2" t="s">
        <v>175</v>
      </c>
      <c r="B52" s="50">
        <v>311</v>
      </c>
      <c r="C52" s="50" t="s">
        <v>53</v>
      </c>
      <c r="D52" s="11">
        <f t="shared" si="13"/>
        <v>0</v>
      </c>
      <c r="E52" s="11"/>
      <c r="F52" s="11"/>
      <c r="G52" s="11"/>
      <c r="H52" s="11"/>
      <c r="I52" s="11"/>
      <c r="J52" s="11"/>
    </row>
    <row r="53" spans="1:12" ht="47.25" x14ac:dyDescent="0.25">
      <c r="A53" s="2" t="s">
        <v>239</v>
      </c>
      <c r="B53" s="50">
        <v>312</v>
      </c>
      <c r="C53" s="50" t="s">
        <v>53</v>
      </c>
      <c r="D53" s="11">
        <f t="shared" si="13"/>
        <v>0</v>
      </c>
      <c r="E53" s="11"/>
      <c r="F53" s="11"/>
      <c r="G53" s="11"/>
      <c r="H53" s="11"/>
      <c r="I53" s="11"/>
      <c r="J53" s="11"/>
    </row>
    <row r="54" spans="1:12" x14ac:dyDescent="0.25">
      <c r="A54" s="42" t="s">
        <v>176</v>
      </c>
      <c r="B54" s="49">
        <v>320</v>
      </c>
      <c r="C54" s="49" t="s">
        <v>53</v>
      </c>
      <c r="D54" s="43">
        <f t="shared" si="13"/>
        <v>462000</v>
      </c>
      <c r="E54" s="43">
        <f>E57+E58+E59+E60</f>
        <v>112000</v>
      </c>
      <c r="F54" s="43">
        <f>F57+F58+F59+F60</f>
        <v>0</v>
      </c>
      <c r="G54" s="43">
        <f>G57+G58+G59+G60</f>
        <v>0</v>
      </c>
      <c r="H54" s="43">
        <f>H57+H58+H59+H60</f>
        <v>0</v>
      </c>
      <c r="I54" s="43">
        <f>I57+I58+I59+I60</f>
        <v>350000</v>
      </c>
      <c r="J54" s="43">
        <v>0</v>
      </c>
      <c r="L54" s="44"/>
    </row>
    <row r="55" spans="1:12" ht="31.5" x14ac:dyDescent="0.25">
      <c r="A55" s="2" t="s">
        <v>233</v>
      </c>
      <c r="B55" s="50">
        <v>321</v>
      </c>
      <c r="C55" s="50" t="s">
        <v>53</v>
      </c>
      <c r="D55" s="11">
        <f t="shared" si="13"/>
        <v>0</v>
      </c>
      <c r="E55" s="11"/>
      <c r="F55" s="11"/>
      <c r="G55" s="11"/>
      <c r="H55" s="11"/>
      <c r="I55" s="11"/>
      <c r="J55" s="11"/>
      <c r="L55" s="44"/>
    </row>
    <row r="56" spans="1:12" x14ac:dyDescent="0.25">
      <c r="A56" s="2" t="s">
        <v>31</v>
      </c>
      <c r="B56" s="50" t="s">
        <v>166</v>
      </c>
      <c r="C56" s="53"/>
      <c r="D56" s="11">
        <f t="shared" si="13"/>
        <v>0</v>
      </c>
      <c r="E56" s="11"/>
      <c r="F56" s="11"/>
      <c r="G56" s="11"/>
      <c r="H56" s="11"/>
      <c r="I56" s="11"/>
      <c r="J56" s="11"/>
    </row>
    <row r="57" spans="1:12" ht="31.5" x14ac:dyDescent="0.25">
      <c r="A57" s="2" t="s">
        <v>130</v>
      </c>
      <c r="B57" s="50">
        <v>322</v>
      </c>
      <c r="C57" s="50">
        <v>244</v>
      </c>
      <c r="D57" s="11">
        <f t="shared" si="13"/>
        <v>300000</v>
      </c>
      <c r="E57" s="11">
        <v>0</v>
      </c>
      <c r="F57" s="57">
        <v>0</v>
      </c>
      <c r="G57" s="11">
        <v>0</v>
      </c>
      <c r="H57" s="11">
        <v>0</v>
      </c>
      <c r="I57" s="11">
        <v>300000</v>
      </c>
      <c r="J57" s="11">
        <v>0</v>
      </c>
    </row>
    <row r="58" spans="1:12" ht="31.5" x14ac:dyDescent="0.25">
      <c r="A58" s="2" t="s">
        <v>177</v>
      </c>
      <c r="B58" s="50">
        <v>323</v>
      </c>
      <c r="C58" s="53"/>
      <c r="D58" s="11">
        <f t="shared" si="13"/>
        <v>0</v>
      </c>
      <c r="E58" s="11"/>
      <c r="F58" s="11"/>
      <c r="G58" s="11"/>
      <c r="H58" s="11"/>
      <c r="I58" s="11"/>
      <c r="J58" s="11"/>
    </row>
    <row r="59" spans="1:12" ht="31.5" x14ac:dyDescent="0.25">
      <c r="A59" s="2" t="s">
        <v>178</v>
      </c>
      <c r="B59" s="50">
        <v>324</v>
      </c>
      <c r="C59" s="53"/>
      <c r="D59" s="11">
        <f t="shared" si="13"/>
        <v>0</v>
      </c>
      <c r="E59" s="11"/>
      <c r="F59" s="11"/>
      <c r="G59" s="11"/>
      <c r="H59" s="11"/>
      <c r="I59" s="11"/>
      <c r="J59" s="11"/>
    </row>
    <row r="60" spans="1:12" ht="31.5" x14ac:dyDescent="0.25">
      <c r="A60" s="2" t="s">
        <v>128</v>
      </c>
      <c r="B60" s="50">
        <v>325</v>
      </c>
      <c r="C60" s="50">
        <v>244</v>
      </c>
      <c r="D60" s="11">
        <f t="shared" si="13"/>
        <v>162000</v>
      </c>
      <c r="E60" s="11">
        <v>112000</v>
      </c>
      <c r="F60" s="11">
        <v>0</v>
      </c>
      <c r="G60" s="11">
        <v>0</v>
      </c>
      <c r="H60" s="11">
        <v>0</v>
      </c>
      <c r="I60" s="11">
        <v>50000</v>
      </c>
      <c r="J60" s="11">
        <v>0</v>
      </c>
    </row>
    <row r="61" spans="1:12" ht="31.5" x14ac:dyDescent="0.25">
      <c r="A61" s="2" t="s">
        <v>47</v>
      </c>
      <c r="B61" s="50">
        <v>400</v>
      </c>
      <c r="C61" s="53"/>
      <c r="D61" s="11">
        <f t="shared" si="13"/>
        <v>0</v>
      </c>
      <c r="E61" s="11">
        <f t="shared" ref="E61:J61" si="14">SUM(E62,E63)</f>
        <v>0</v>
      </c>
      <c r="F61" s="11">
        <f t="shared" si="14"/>
        <v>0</v>
      </c>
      <c r="G61" s="11">
        <f t="shared" si="14"/>
        <v>0</v>
      </c>
      <c r="H61" s="11">
        <f t="shared" si="14"/>
        <v>0</v>
      </c>
      <c r="I61" s="11">
        <f t="shared" si="14"/>
        <v>0</v>
      </c>
      <c r="J61" s="11">
        <f t="shared" si="14"/>
        <v>0</v>
      </c>
    </row>
    <row r="62" spans="1:12" ht="31.5" x14ac:dyDescent="0.25">
      <c r="A62" s="2" t="s">
        <v>48</v>
      </c>
      <c r="B62" s="50">
        <v>410</v>
      </c>
      <c r="C62" s="53"/>
      <c r="D62" s="11">
        <f t="shared" si="13"/>
        <v>0</v>
      </c>
      <c r="E62" s="11"/>
      <c r="F62" s="11"/>
      <c r="G62" s="11"/>
      <c r="H62" s="11"/>
      <c r="I62" s="11"/>
      <c r="J62" s="11"/>
    </row>
    <row r="63" spans="1:12" x14ac:dyDescent="0.25">
      <c r="A63" s="2" t="s">
        <v>49</v>
      </c>
      <c r="B63" s="50">
        <v>420</v>
      </c>
      <c r="C63" s="53"/>
      <c r="D63" s="11">
        <f t="shared" si="13"/>
        <v>0</v>
      </c>
      <c r="E63" s="11"/>
      <c r="F63" s="11"/>
      <c r="G63" s="11"/>
      <c r="H63" s="11"/>
      <c r="I63" s="11"/>
      <c r="J63" s="11"/>
    </row>
    <row r="64" spans="1:12" ht="31.5" x14ac:dyDescent="0.25">
      <c r="A64" s="2" t="s">
        <v>50</v>
      </c>
      <c r="B64" s="50">
        <v>500</v>
      </c>
      <c r="C64" s="50" t="s">
        <v>53</v>
      </c>
      <c r="D64" s="11">
        <f t="shared" si="13"/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</row>
    <row r="65" spans="1:10" x14ac:dyDescent="0.25">
      <c r="A65" s="2" t="s">
        <v>51</v>
      </c>
      <c r="B65" s="50">
        <v>600</v>
      </c>
      <c r="C65" s="50" t="s">
        <v>53</v>
      </c>
      <c r="D65" s="11">
        <f t="shared" si="13"/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</row>
  </sheetData>
  <mergeCells count="13">
    <mergeCell ref="G5:G6"/>
    <mergeCell ref="H5:H6"/>
    <mergeCell ref="I5:J5"/>
    <mergeCell ref="A1:J1"/>
    <mergeCell ref="D2:F2"/>
    <mergeCell ref="A3:A6"/>
    <mergeCell ref="B3:B6"/>
    <mergeCell ref="C3:C6"/>
    <mergeCell ref="D3:J3"/>
    <mergeCell ref="D4:D6"/>
    <mergeCell ref="E4:J4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"/>
  <sheetViews>
    <sheetView view="pageBreakPreview" zoomScale="115" zoomScaleNormal="100" zoomScaleSheetLayoutView="115" workbookViewId="0">
      <selection activeCell="K8" sqref="K8"/>
    </sheetView>
  </sheetViews>
  <sheetFormatPr defaultColWidth="8.85546875" defaultRowHeight="15.75" x14ac:dyDescent="0.25"/>
  <cols>
    <col min="1" max="1" width="26.28515625" style="3" customWidth="1"/>
    <col min="2" max="2" width="7.85546875" style="3" customWidth="1"/>
    <col min="3" max="3" width="8.85546875" style="3" customWidth="1"/>
    <col min="4" max="4" width="13.85546875" style="3" customWidth="1"/>
    <col min="5" max="6" width="10.42578125" style="3" customWidth="1"/>
    <col min="7" max="7" width="13.42578125" style="3" customWidth="1"/>
    <col min="8" max="8" width="11.28515625" style="3" customWidth="1"/>
    <col min="9" max="9" width="10.42578125" style="3" customWidth="1"/>
    <col min="10" max="10" width="14.42578125" style="3" customWidth="1"/>
    <col min="11" max="12" width="10.42578125" style="3" customWidth="1"/>
    <col min="13" max="16384" width="8.85546875" style="3"/>
  </cols>
  <sheetData>
    <row r="1" spans="1:12" x14ac:dyDescent="0.25">
      <c r="A1" s="109" t="s">
        <v>180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3" spans="1:12" ht="36" customHeight="1" x14ac:dyDescent="0.25">
      <c r="A3" s="105" t="s">
        <v>28</v>
      </c>
      <c r="B3" s="105" t="s">
        <v>52</v>
      </c>
      <c r="C3" s="105" t="s">
        <v>68</v>
      </c>
      <c r="D3" s="105" t="s">
        <v>65</v>
      </c>
      <c r="E3" s="105"/>
      <c r="F3" s="105"/>
      <c r="G3" s="105"/>
      <c r="H3" s="105"/>
      <c r="I3" s="105"/>
      <c r="J3" s="105"/>
      <c r="K3" s="105"/>
      <c r="L3" s="105"/>
    </row>
    <row r="4" spans="1:12" x14ac:dyDescent="0.25">
      <c r="A4" s="105"/>
      <c r="B4" s="105"/>
      <c r="C4" s="105"/>
      <c r="D4" s="105" t="s">
        <v>66</v>
      </c>
      <c r="E4" s="105"/>
      <c r="F4" s="105"/>
      <c r="G4" s="105" t="s">
        <v>33</v>
      </c>
      <c r="H4" s="105"/>
      <c r="I4" s="105"/>
      <c r="J4" s="105"/>
      <c r="K4" s="105"/>
      <c r="L4" s="105"/>
    </row>
    <row r="5" spans="1:12" ht="124.9" customHeight="1" x14ac:dyDescent="0.25">
      <c r="A5" s="105"/>
      <c r="B5" s="105"/>
      <c r="C5" s="105"/>
      <c r="D5" s="105"/>
      <c r="E5" s="105"/>
      <c r="F5" s="105"/>
      <c r="G5" s="105" t="s">
        <v>69</v>
      </c>
      <c r="H5" s="105"/>
      <c r="I5" s="105"/>
      <c r="J5" s="105" t="s">
        <v>70</v>
      </c>
      <c r="K5" s="105"/>
      <c r="L5" s="105"/>
    </row>
    <row r="6" spans="1:12" ht="117" customHeight="1" x14ac:dyDescent="0.25">
      <c r="A6" s="105"/>
      <c r="B6" s="105"/>
      <c r="C6" s="105"/>
      <c r="D6" s="1" t="s">
        <v>256</v>
      </c>
      <c r="E6" s="1" t="s">
        <v>257</v>
      </c>
      <c r="F6" s="1" t="s">
        <v>258</v>
      </c>
      <c r="G6" s="1" t="s">
        <v>259</v>
      </c>
      <c r="H6" s="1" t="s">
        <v>260</v>
      </c>
      <c r="I6" s="1" t="s">
        <v>258</v>
      </c>
      <c r="J6" s="1" t="s">
        <v>259</v>
      </c>
      <c r="K6" s="1" t="s">
        <v>260</v>
      </c>
      <c r="L6" s="1" t="s">
        <v>258</v>
      </c>
    </row>
    <row r="7" spans="1:12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ht="69" customHeight="1" x14ac:dyDescent="0.25">
      <c r="A8" s="2" t="s">
        <v>72</v>
      </c>
      <c r="B8" s="12" t="s">
        <v>104</v>
      </c>
      <c r="C8" s="1" t="s">
        <v>53</v>
      </c>
      <c r="D8" s="11">
        <f t="shared" ref="D8:F10" si="0">SUM(G8,J8)</f>
        <v>2579420.69</v>
      </c>
      <c r="E8" s="11">
        <f t="shared" si="0"/>
        <v>0</v>
      </c>
      <c r="F8" s="11">
        <f t="shared" si="0"/>
        <v>0</v>
      </c>
      <c r="G8" s="11">
        <v>0</v>
      </c>
      <c r="H8" s="11">
        <f>SUM(H9:H10)</f>
        <v>0</v>
      </c>
      <c r="I8" s="11">
        <f>SUM(I9:I10)</f>
        <v>0</v>
      </c>
      <c r="J8" s="11">
        <f>J10</f>
        <v>2579420.69</v>
      </c>
      <c r="K8" s="11">
        <f>SUM(K9:K10)</f>
        <v>0</v>
      </c>
      <c r="L8" s="11">
        <f>SUM(L9:L10)</f>
        <v>0</v>
      </c>
    </row>
    <row r="9" spans="1:12" ht="96.75" customHeight="1" x14ac:dyDescent="0.25">
      <c r="A9" s="2" t="s">
        <v>73</v>
      </c>
      <c r="B9" s="1">
        <v>1001</v>
      </c>
      <c r="C9" s="1" t="s">
        <v>53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45.75" customHeight="1" x14ac:dyDescent="0.25">
      <c r="A10" s="2" t="s">
        <v>67</v>
      </c>
      <c r="B10" s="1">
        <v>2001</v>
      </c>
      <c r="C10" s="1">
        <v>2019</v>
      </c>
      <c r="D10" s="11">
        <f t="shared" si="0"/>
        <v>2579420.69</v>
      </c>
      <c r="E10" s="11">
        <f t="shared" si="0"/>
        <v>0</v>
      </c>
      <c r="F10" s="11">
        <f t="shared" si="0"/>
        <v>0</v>
      </c>
      <c r="G10" s="11">
        <v>0</v>
      </c>
      <c r="H10" s="11">
        <v>0</v>
      </c>
      <c r="I10" s="11">
        <v>0</v>
      </c>
      <c r="J10" s="11">
        <f>'2.Пост-я и выплаты'!D33</f>
        <v>2579420.69</v>
      </c>
      <c r="K10" s="11">
        <v>0</v>
      </c>
      <c r="L10" s="11">
        <v>0</v>
      </c>
    </row>
  </sheetData>
  <mergeCells count="9">
    <mergeCell ref="A1:L1"/>
    <mergeCell ref="C3:C6"/>
    <mergeCell ref="A3:A6"/>
    <mergeCell ref="B3:B6"/>
    <mergeCell ref="D3:L3"/>
    <mergeCell ref="D4:F5"/>
    <mergeCell ref="G4:L4"/>
    <mergeCell ref="G5:I5"/>
    <mergeCell ref="J5:L5"/>
  </mergeCells>
  <phoneticPr fontId="0" type="noConversion"/>
  <pageMargins left="0" right="0" top="0.74803149606299213" bottom="0.74803149606299213" header="0.31496062992125984" footer="0.31496062992125984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zoomScale="115" zoomScaleNormal="115" workbookViewId="0">
      <selection activeCell="A15" sqref="A15"/>
    </sheetView>
  </sheetViews>
  <sheetFormatPr defaultColWidth="8.85546875" defaultRowHeight="15.75" x14ac:dyDescent="0.25"/>
  <cols>
    <col min="1" max="1" width="68.5703125" style="3" customWidth="1"/>
    <col min="2" max="2" width="17.42578125" style="3" customWidth="1"/>
    <col min="3" max="3" width="36.140625" style="3" customWidth="1"/>
    <col min="4" max="16384" width="8.85546875" style="3"/>
  </cols>
  <sheetData>
    <row r="1" spans="1:3" x14ac:dyDescent="0.25">
      <c r="A1" s="103" t="s">
        <v>181</v>
      </c>
      <c r="B1" s="103"/>
      <c r="C1" s="103"/>
    </row>
    <row r="3" spans="1:3" ht="31.5" x14ac:dyDescent="0.25">
      <c r="A3" s="1" t="s">
        <v>28</v>
      </c>
      <c r="B3" s="1" t="s">
        <v>52</v>
      </c>
      <c r="C3" s="1" t="s">
        <v>74</v>
      </c>
    </row>
    <row r="4" spans="1:3" x14ac:dyDescent="0.25">
      <c r="A4" s="1">
        <v>1</v>
      </c>
      <c r="B4" s="1">
        <v>2</v>
      </c>
      <c r="C4" s="1">
        <v>3</v>
      </c>
    </row>
    <row r="5" spans="1:3" x14ac:dyDescent="0.25">
      <c r="A5" s="2" t="s">
        <v>50</v>
      </c>
      <c r="B5" s="1">
        <v>10</v>
      </c>
      <c r="C5" s="11">
        <v>0</v>
      </c>
    </row>
    <row r="6" spans="1:3" x14ac:dyDescent="0.25">
      <c r="A6" s="2" t="s">
        <v>51</v>
      </c>
      <c r="B6" s="1">
        <v>20</v>
      </c>
      <c r="C6" s="11">
        <v>0</v>
      </c>
    </row>
    <row r="7" spans="1:3" x14ac:dyDescent="0.25">
      <c r="A7" s="2" t="s">
        <v>75</v>
      </c>
      <c r="B7" s="1">
        <v>30</v>
      </c>
      <c r="C7" s="11">
        <v>0</v>
      </c>
    </row>
    <row r="8" spans="1:3" x14ac:dyDescent="0.25">
      <c r="A8" s="2" t="s">
        <v>76</v>
      </c>
      <c r="B8" s="1">
        <v>40</v>
      </c>
      <c r="C8" s="11">
        <v>0</v>
      </c>
    </row>
  </sheetData>
  <mergeCells count="1">
    <mergeCell ref="A1:C1"/>
  </mergeCells>
  <phoneticPr fontId="0" type="noConversion"/>
  <pageMargins left="0.62992125984251968" right="0.62992125984251968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"/>
  <sheetViews>
    <sheetView zoomScale="115" zoomScaleNormal="115" workbookViewId="0">
      <selection activeCell="B33" sqref="B33"/>
    </sheetView>
  </sheetViews>
  <sheetFormatPr defaultColWidth="8.85546875" defaultRowHeight="15.75" x14ac:dyDescent="0.25"/>
  <cols>
    <col min="1" max="1" width="70" style="3" customWidth="1"/>
    <col min="2" max="2" width="26.28515625" style="3" customWidth="1"/>
    <col min="3" max="3" width="24.28515625" style="3" customWidth="1"/>
    <col min="4" max="16384" width="8.85546875" style="3"/>
  </cols>
  <sheetData>
    <row r="1" spans="1:3" x14ac:dyDescent="0.25">
      <c r="A1" s="103" t="s">
        <v>182</v>
      </c>
      <c r="B1" s="103"/>
      <c r="C1" s="103"/>
    </row>
    <row r="3" spans="1:3" x14ac:dyDescent="0.25">
      <c r="A3" s="1" t="s">
        <v>28</v>
      </c>
      <c r="B3" s="1" t="s">
        <v>52</v>
      </c>
      <c r="C3" s="1" t="s">
        <v>77</v>
      </c>
    </row>
    <row r="4" spans="1:3" x14ac:dyDescent="0.25">
      <c r="A4" s="1">
        <v>1</v>
      </c>
      <c r="B4" s="1">
        <v>2</v>
      </c>
      <c r="C4" s="1">
        <v>3</v>
      </c>
    </row>
    <row r="5" spans="1:3" x14ac:dyDescent="0.25">
      <c r="A5" s="2" t="s">
        <v>78</v>
      </c>
      <c r="B5" s="1">
        <v>10</v>
      </c>
      <c r="C5" s="28">
        <f>SUM(C6:C7)</f>
        <v>0</v>
      </c>
    </row>
    <row r="6" spans="1:3" ht="47.25" x14ac:dyDescent="0.25">
      <c r="A6" s="8" t="s">
        <v>79</v>
      </c>
      <c r="B6" s="1">
        <v>20</v>
      </c>
      <c r="C6" s="28">
        <v>0</v>
      </c>
    </row>
    <row r="7" spans="1:3" x14ac:dyDescent="0.25">
      <c r="A7" s="2" t="s">
        <v>80</v>
      </c>
      <c r="B7" s="1">
        <v>30</v>
      </c>
      <c r="C7" s="28">
        <v>0</v>
      </c>
    </row>
    <row r="10" spans="1:3" x14ac:dyDescent="0.25">
      <c r="A10" s="3" t="s">
        <v>124</v>
      </c>
      <c r="C10" s="29" t="s">
        <v>224</v>
      </c>
    </row>
    <row r="11" spans="1:3" x14ac:dyDescent="0.25">
      <c r="C11" s="17"/>
    </row>
    <row r="12" spans="1:3" x14ac:dyDescent="0.25">
      <c r="C12" s="17"/>
    </row>
    <row r="13" spans="1:3" x14ac:dyDescent="0.25">
      <c r="A13" s="3" t="s">
        <v>125</v>
      </c>
      <c r="C13" s="29" t="s">
        <v>227</v>
      </c>
    </row>
  </sheetData>
  <mergeCells count="1">
    <mergeCell ref="A1:C1"/>
  </mergeCells>
  <phoneticPr fontId="0" type="noConversion"/>
  <pageMargins left="0.62992125984251968" right="0.62992125984251968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37"/>
  <sheetViews>
    <sheetView view="pageBreakPreview" topLeftCell="A13" zoomScale="115" zoomScaleNormal="100" zoomScaleSheetLayoutView="115" workbookViewId="0">
      <selection activeCell="Q21" sqref="Q21:Z21"/>
    </sheetView>
  </sheetViews>
  <sheetFormatPr defaultColWidth="8.85546875" defaultRowHeight="15.75" x14ac:dyDescent="0.25"/>
  <cols>
    <col min="1" max="8" width="2.7109375" style="4" customWidth="1"/>
    <col min="9" max="9" width="12.140625" style="4" customWidth="1"/>
    <col min="10" max="11" width="2.7109375" style="4" customWidth="1"/>
    <col min="12" max="12" width="5.7109375" style="4" customWidth="1"/>
    <col min="13" max="13" width="2.7109375" style="4" customWidth="1"/>
    <col min="14" max="14" width="7.5703125" style="4" customWidth="1"/>
    <col min="15" max="15" width="2.85546875" style="4" customWidth="1"/>
    <col min="16" max="16" width="6" style="4" customWidth="1"/>
    <col min="17" max="24" width="2.7109375" style="4" customWidth="1"/>
    <col min="25" max="25" width="6.28515625" style="4" customWidth="1"/>
    <col min="26" max="27" width="2.7109375" style="4" customWidth="1"/>
    <col min="28" max="28" width="4.42578125" style="4" customWidth="1"/>
    <col min="29" max="31" width="2.7109375" style="4" customWidth="1"/>
    <col min="32" max="32" width="6.42578125" style="4" customWidth="1"/>
    <col min="33" max="34" width="4.5703125" style="4" customWidth="1"/>
    <col min="35" max="35" width="7.7109375" style="4" customWidth="1"/>
    <col min="36" max="40" width="2.7109375" style="4" customWidth="1"/>
    <col min="41" max="41" width="6.7109375" style="4" customWidth="1"/>
    <col min="42" max="42" width="14.28515625" style="4" bestFit="1" customWidth="1"/>
    <col min="43" max="16384" width="8.85546875" style="4"/>
  </cols>
  <sheetData>
    <row r="1" spans="1:43" ht="13.5" customHeight="1" x14ac:dyDescent="0.25">
      <c r="A1" s="74" t="s">
        <v>99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R1" s="5"/>
      <c r="S1" s="5"/>
      <c r="T1" s="5"/>
      <c r="U1" s="5"/>
      <c r="AC1" s="74" t="s">
        <v>100</v>
      </c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</row>
    <row r="2" spans="1:43" ht="43.5" customHeight="1" x14ac:dyDescent="0.25">
      <c r="A2" s="134" t="s">
        <v>262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R2" s="5"/>
      <c r="S2" s="5"/>
      <c r="T2" s="5"/>
      <c r="U2" s="5"/>
      <c r="AB2" s="15"/>
      <c r="AC2" s="137" t="s">
        <v>122</v>
      </c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</row>
    <row r="3" spans="1:43" ht="11.25" customHeight="1" x14ac:dyDescent="0.25">
      <c r="A3" s="142" t="s">
        <v>123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R3" s="5"/>
      <c r="S3" s="5"/>
      <c r="T3" s="5"/>
      <c r="U3" s="5"/>
      <c r="AB3" s="16"/>
      <c r="AC3" s="135" t="s">
        <v>123</v>
      </c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</row>
    <row r="4" spans="1:43" ht="17.25" customHeight="1" x14ac:dyDescent="0.25">
      <c r="A4" s="138" t="s">
        <v>247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R4" s="5"/>
      <c r="S4" s="5"/>
      <c r="T4" s="5"/>
      <c r="U4" s="5"/>
      <c r="AC4" s="138" t="s">
        <v>230</v>
      </c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</row>
    <row r="5" spans="1:43" ht="11.25" customHeight="1" x14ac:dyDescent="0.25">
      <c r="A5" s="136" t="s">
        <v>102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R5" s="5"/>
      <c r="S5" s="5"/>
      <c r="T5" s="5"/>
      <c r="U5" s="5"/>
      <c r="AC5" s="135" t="s">
        <v>102</v>
      </c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6"/>
      <c r="AQ5" s="16"/>
    </row>
    <row r="6" spans="1:43" ht="5.25" customHeight="1" x14ac:dyDescent="0.25">
      <c r="R6" s="5"/>
      <c r="S6" s="5"/>
      <c r="T6" s="5"/>
      <c r="U6" s="5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3" ht="15.75" customHeight="1" x14ac:dyDescent="0.25">
      <c r="A7" s="74" t="s">
        <v>183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AC7" s="74" t="s">
        <v>183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</row>
    <row r="8" spans="1:43" ht="10.5" customHeight="1" x14ac:dyDescent="0.25"/>
    <row r="9" spans="1:43" ht="32.450000000000003" customHeight="1" x14ac:dyDescent="0.25">
      <c r="B9" s="75" t="s">
        <v>131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</row>
    <row r="10" spans="1:43" ht="16.5" customHeight="1" thickBot="1" x14ac:dyDescent="0.3">
      <c r="J10" s="75"/>
      <c r="K10" s="75"/>
      <c r="L10" s="75"/>
      <c r="M10" s="75"/>
      <c r="N10" s="75" t="s">
        <v>261</v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43" ht="14.25" customHeight="1" thickBot="1" x14ac:dyDescent="0.3">
      <c r="B11" s="134" t="s">
        <v>0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D11" s="139"/>
      <c r="AE11" s="140"/>
      <c r="AF11" s="140"/>
      <c r="AG11" s="140"/>
      <c r="AH11" s="140"/>
      <c r="AI11" s="140"/>
      <c r="AJ11" s="140"/>
      <c r="AK11" s="140"/>
      <c r="AL11" s="140"/>
      <c r="AM11" s="140"/>
      <c r="AN11" s="141"/>
    </row>
    <row r="12" spans="1:43" ht="11.2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3" ht="14.25" customHeight="1" x14ac:dyDescent="0.25">
      <c r="B13" s="74" t="s">
        <v>81</v>
      </c>
      <c r="C13" s="74"/>
      <c r="D13" s="74"/>
      <c r="E13" s="74"/>
      <c r="F13" s="74"/>
      <c r="G13" s="74"/>
      <c r="H13" s="74"/>
      <c r="I13" s="74"/>
      <c r="J13" s="74"/>
      <c r="K13" s="131" t="s">
        <v>119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</row>
    <row r="14" spans="1:43" ht="15" customHeight="1" x14ac:dyDescent="0.25">
      <c r="K14" s="143" t="s">
        <v>82</v>
      </c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</row>
    <row r="15" spans="1:43" ht="16.5" customHeight="1" x14ac:dyDescent="0.25">
      <c r="B15" s="131" t="s">
        <v>186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</row>
    <row r="16" spans="1:43" ht="18" customHeight="1" x14ac:dyDescent="0.25">
      <c r="B16" s="130" t="s">
        <v>83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</row>
    <row r="17" spans="1:42" ht="31.5" customHeight="1" x14ac:dyDescent="0.25">
      <c r="A17" s="105" t="s">
        <v>84</v>
      </c>
      <c r="B17" s="105"/>
      <c r="C17" s="105"/>
      <c r="D17" s="105"/>
      <c r="E17" s="105"/>
      <c r="F17" s="105"/>
      <c r="G17" s="105"/>
      <c r="H17" s="105"/>
      <c r="I17" s="105"/>
      <c r="J17" s="105" t="s">
        <v>85</v>
      </c>
      <c r="K17" s="105"/>
      <c r="L17" s="105"/>
      <c r="M17" s="105" t="s">
        <v>86</v>
      </c>
      <c r="N17" s="105"/>
      <c r="O17" s="105" t="s">
        <v>88</v>
      </c>
      <c r="P17" s="105"/>
      <c r="Q17" s="105" t="s">
        <v>87</v>
      </c>
      <c r="R17" s="105"/>
      <c r="S17" s="105"/>
      <c r="T17" s="105"/>
      <c r="U17" s="105"/>
      <c r="V17" s="105"/>
      <c r="W17" s="105"/>
      <c r="X17" s="105"/>
      <c r="Y17" s="105"/>
      <c r="Z17" s="105"/>
      <c r="AA17" s="105" t="s">
        <v>89</v>
      </c>
      <c r="AB17" s="105"/>
      <c r="AC17" s="105"/>
      <c r="AD17" s="105" t="s">
        <v>90</v>
      </c>
      <c r="AE17" s="105"/>
      <c r="AF17" s="105"/>
      <c r="AG17" s="105" t="s">
        <v>91</v>
      </c>
      <c r="AH17" s="105"/>
      <c r="AI17" s="105"/>
      <c r="AJ17" s="105" t="s">
        <v>92</v>
      </c>
      <c r="AK17" s="105"/>
      <c r="AL17" s="105"/>
      <c r="AM17" s="105"/>
      <c r="AN17" s="105"/>
      <c r="AO17" s="105"/>
    </row>
    <row r="18" spans="1:42" ht="21.75" customHeight="1" x14ac:dyDescent="0.25">
      <c r="A18" s="132" t="s">
        <v>105</v>
      </c>
      <c r="B18" s="132"/>
      <c r="C18" s="132"/>
      <c r="D18" s="132"/>
      <c r="E18" s="132"/>
      <c r="F18" s="132"/>
      <c r="G18" s="132"/>
      <c r="H18" s="132"/>
      <c r="I18" s="132"/>
      <c r="J18" s="110">
        <v>163</v>
      </c>
      <c r="K18" s="110"/>
      <c r="L18" s="110"/>
      <c r="M18" s="110" t="s">
        <v>106</v>
      </c>
      <c r="N18" s="110"/>
      <c r="O18" s="110" t="s">
        <v>107</v>
      </c>
      <c r="P18" s="110"/>
      <c r="Q18" s="110" t="s">
        <v>250</v>
      </c>
      <c r="R18" s="110"/>
      <c r="S18" s="110"/>
      <c r="T18" s="110"/>
      <c r="U18" s="110"/>
      <c r="V18" s="110"/>
      <c r="W18" s="110"/>
      <c r="X18" s="110"/>
      <c r="Y18" s="110"/>
      <c r="Z18" s="110"/>
      <c r="AA18" s="111">
        <v>621</v>
      </c>
      <c r="AB18" s="111"/>
      <c r="AC18" s="111"/>
      <c r="AD18" s="111">
        <v>211</v>
      </c>
      <c r="AE18" s="111"/>
      <c r="AF18" s="111"/>
      <c r="AG18" s="111" t="s">
        <v>108</v>
      </c>
      <c r="AH18" s="111"/>
      <c r="AI18" s="111"/>
      <c r="AJ18" s="122">
        <v>24943464</v>
      </c>
      <c r="AK18" s="123"/>
      <c r="AL18" s="123"/>
      <c r="AM18" s="123"/>
      <c r="AN18" s="123"/>
      <c r="AO18" s="124"/>
    </row>
    <row r="19" spans="1:42" ht="22.5" customHeight="1" x14ac:dyDescent="0.25">
      <c r="A19" s="132" t="s">
        <v>110</v>
      </c>
      <c r="B19" s="132"/>
      <c r="C19" s="132"/>
      <c r="D19" s="132"/>
      <c r="E19" s="132"/>
      <c r="F19" s="132"/>
      <c r="G19" s="132"/>
      <c r="H19" s="132"/>
      <c r="I19" s="132"/>
      <c r="J19" s="110">
        <v>163</v>
      </c>
      <c r="K19" s="110"/>
      <c r="L19" s="110"/>
      <c r="M19" s="110" t="s">
        <v>106</v>
      </c>
      <c r="N19" s="110"/>
      <c r="O19" s="110" t="s">
        <v>107</v>
      </c>
      <c r="P19" s="110"/>
      <c r="Q19" s="110" t="s">
        <v>250</v>
      </c>
      <c r="R19" s="110"/>
      <c r="S19" s="110"/>
      <c r="T19" s="110"/>
      <c r="U19" s="110"/>
      <c r="V19" s="110"/>
      <c r="W19" s="110"/>
      <c r="X19" s="110"/>
      <c r="Y19" s="110"/>
      <c r="Z19" s="110"/>
      <c r="AA19" s="111">
        <v>621</v>
      </c>
      <c r="AB19" s="111"/>
      <c r="AC19" s="111"/>
      <c r="AD19" s="111">
        <v>213</v>
      </c>
      <c r="AE19" s="111"/>
      <c r="AF19" s="111"/>
      <c r="AG19" s="111" t="s">
        <v>111</v>
      </c>
      <c r="AH19" s="111"/>
      <c r="AI19" s="111"/>
      <c r="AJ19" s="112">
        <v>7532926</v>
      </c>
      <c r="AK19" s="112"/>
      <c r="AL19" s="112"/>
      <c r="AM19" s="112"/>
      <c r="AN19" s="112"/>
      <c r="AO19" s="112"/>
    </row>
    <row r="20" spans="1:42" ht="29.25" customHeight="1" x14ac:dyDescent="0.25">
      <c r="A20" s="132" t="s">
        <v>263</v>
      </c>
      <c r="B20" s="132"/>
      <c r="C20" s="132"/>
      <c r="D20" s="132"/>
      <c r="E20" s="132"/>
      <c r="F20" s="132"/>
      <c r="G20" s="132"/>
      <c r="H20" s="132"/>
      <c r="I20" s="132"/>
      <c r="J20" s="110">
        <v>163</v>
      </c>
      <c r="K20" s="110"/>
      <c r="L20" s="110"/>
      <c r="M20" s="110" t="s">
        <v>106</v>
      </c>
      <c r="N20" s="110"/>
      <c r="O20" s="110" t="s">
        <v>107</v>
      </c>
      <c r="P20" s="110"/>
      <c r="Q20" s="110" t="s">
        <v>253</v>
      </c>
      <c r="R20" s="110"/>
      <c r="S20" s="110"/>
      <c r="T20" s="110"/>
      <c r="U20" s="110"/>
      <c r="V20" s="110"/>
      <c r="W20" s="110"/>
      <c r="X20" s="110"/>
      <c r="Y20" s="110"/>
      <c r="Z20" s="110"/>
      <c r="AA20" s="111">
        <v>621</v>
      </c>
      <c r="AB20" s="111"/>
      <c r="AC20" s="111"/>
      <c r="AD20" s="111">
        <v>223</v>
      </c>
      <c r="AE20" s="111"/>
      <c r="AF20" s="111"/>
      <c r="AG20" s="111" t="s">
        <v>264</v>
      </c>
      <c r="AH20" s="111"/>
      <c r="AI20" s="111"/>
      <c r="AJ20" s="112">
        <v>200000</v>
      </c>
      <c r="AK20" s="112"/>
      <c r="AL20" s="112"/>
      <c r="AM20" s="112"/>
      <c r="AN20" s="112"/>
      <c r="AO20" s="112"/>
    </row>
    <row r="21" spans="1:42" ht="33" customHeight="1" x14ac:dyDescent="0.25">
      <c r="A21" s="132" t="s">
        <v>113</v>
      </c>
      <c r="B21" s="132"/>
      <c r="C21" s="132"/>
      <c r="D21" s="132"/>
      <c r="E21" s="132"/>
      <c r="F21" s="132"/>
      <c r="G21" s="132"/>
      <c r="H21" s="132"/>
      <c r="I21" s="132"/>
      <c r="J21" s="110">
        <v>163</v>
      </c>
      <c r="K21" s="110"/>
      <c r="L21" s="110"/>
      <c r="M21" s="110" t="s">
        <v>106</v>
      </c>
      <c r="N21" s="110"/>
      <c r="O21" s="110" t="s">
        <v>107</v>
      </c>
      <c r="P21" s="110"/>
      <c r="Q21" s="110" t="s">
        <v>253</v>
      </c>
      <c r="R21" s="110"/>
      <c r="S21" s="110"/>
      <c r="T21" s="110"/>
      <c r="U21" s="110"/>
      <c r="V21" s="110"/>
      <c r="W21" s="110"/>
      <c r="X21" s="110"/>
      <c r="Y21" s="110"/>
      <c r="Z21" s="110"/>
      <c r="AA21" s="111">
        <v>621</v>
      </c>
      <c r="AB21" s="111"/>
      <c r="AC21" s="111"/>
      <c r="AD21" s="111">
        <v>223</v>
      </c>
      <c r="AE21" s="111"/>
      <c r="AF21" s="111"/>
      <c r="AG21" s="111" t="s">
        <v>265</v>
      </c>
      <c r="AH21" s="111"/>
      <c r="AI21" s="111"/>
      <c r="AJ21" s="112">
        <v>200000</v>
      </c>
      <c r="AK21" s="112"/>
      <c r="AL21" s="112"/>
      <c r="AM21" s="112"/>
      <c r="AN21" s="112"/>
      <c r="AO21" s="112"/>
    </row>
    <row r="22" spans="1:42" ht="32.25" customHeight="1" x14ac:dyDescent="0.25">
      <c r="A22" s="132" t="s">
        <v>268</v>
      </c>
      <c r="B22" s="132"/>
      <c r="C22" s="132"/>
      <c r="D22" s="132"/>
      <c r="E22" s="132"/>
      <c r="F22" s="132"/>
      <c r="G22" s="132"/>
      <c r="H22" s="132"/>
      <c r="I22" s="132"/>
      <c r="J22" s="110">
        <v>163</v>
      </c>
      <c r="K22" s="110"/>
      <c r="L22" s="110"/>
      <c r="M22" s="110" t="s">
        <v>106</v>
      </c>
      <c r="N22" s="110"/>
      <c r="O22" s="110" t="s">
        <v>107</v>
      </c>
      <c r="P22" s="110"/>
      <c r="Q22" s="110" t="s">
        <v>253</v>
      </c>
      <c r="R22" s="110"/>
      <c r="S22" s="110"/>
      <c r="T22" s="110"/>
      <c r="U22" s="110"/>
      <c r="V22" s="110"/>
      <c r="W22" s="110"/>
      <c r="X22" s="110"/>
      <c r="Y22" s="110"/>
      <c r="Z22" s="110"/>
      <c r="AA22" s="111">
        <v>621</v>
      </c>
      <c r="AB22" s="111"/>
      <c r="AC22" s="111"/>
      <c r="AD22" s="111">
        <v>223</v>
      </c>
      <c r="AE22" s="111"/>
      <c r="AF22" s="111"/>
      <c r="AG22" s="111" t="s">
        <v>266</v>
      </c>
      <c r="AH22" s="111"/>
      <c r="AI22" s="111"/>
      <c r="AJ22" s="112">
        <v>67628</v>
      </c>
      <c r="AK22" s="112"/>
      <c r="AL22" s="112"/>
      <c r="AM22" s="112"/>
      <c r="AN22" s="112"/>
      <c r="AO22" s="112"/>
    </row>
    <row r="23" spans="1:42" ht="23.25" customHeight="1" x14ac:dyDescent="0.25">
      <c r="A23" s="113" t="s">
        <v>167</v>
      </c>
      <c r="B23" s="114"/>
      <c r="C23" s="114"/>
      <c r="D23" s="114"/>
      <c r="E23" s="114"/>
      <c r="F23" s="114"/>
      <c r="G23" s="114"/>
      <c r="H23" s="114"/>
      <c r="I23" s="115"/>
      <c r="J23" s="116" t="s">
        <v>240</v>
      </c>
      <c r="K23" s="117"/>
      <c r="L23" s="118"/>
      <c r="M23" s="116" t="s">
        <v>106</v>
      </c>
      <c r="N23" s="118"/>
      <c r="O23" s="116" t="s">
        <v>107</v>
      </c>
      <c r="P23" s="118"/>
      <c r="Q23" s="116" t="s">
        <v>267</v>
      </c>
      <c r="R23" s="117"/>
      <c r="S23" s="117"/>
      <c r="T23" s="117"/>
      <c r="U23" s="117"/>
      <c r="V23" s="117"/>
      <c r="W23" s="117"/>
      <c r="X23" s="117"/>
      <c r="Y23" s="117"/>
      <c r="Z23" s="118"/>
      <c r="AA23" s="119">
        <v>621</v>
      </c>
      <c r="AB23" s="120"/>
      <c r="AC23" s="121"/>
      <c r="AD23" s="119">
        <v>222</v>
      </c>
      <c r="AE23" s="120"/>
      <c r="AF23" s="121"/>
      <c r="AG23" s="119" t="s">
        <v>252</v>
      </c>
      <c r="AH23" s="120"/>
      <c r="AI23" s="121"/>
      <c r="AJ23" s="122">
        <v>10500</v>
      </c>
      <c r="AK23" s="123"/>
      <c r="AL23" s="123"/>
      <c r="AM23" s="123"/>
      <c r="AN23" s="123"/>
      <c r="AO23" s="124"/>
    </row>
    <row r="24" spans="1:42" ht="30.75" customHeight="1" x14ac:dyDescent="0.25">
      <c r="A24" s="113" t="s">
        <v>118</v>
      </c>
      <c r="B24" s="114"/>
      <c r="C24" s="114"/>
      <c r="D24" s="114"/>
      <c r="E24" s="114"/>
      <c r="F24" s="114"/>
      <c r="G24" s="114"/>
      <c r="H24" s="114"/>
      <c r="I24" s="115"/>
      <c r="J24" s="116">
        <v>163</v>
      </c>
      <c r="K24" s="117"/>
      <c r="L24" s="118"/>
      <c r="M24" s="116" t="s">
        <v>106</v>
      </c>
      <c r="N24" s="118"/>
      <c r="O24" s="116" t="s">
        <v>107</v>
      </c>
      <c r="P24" s="118"/>
      <c r="Q24" s="116" t="s">
        <v>251</v>
      </c>
      <c r="R24" s="117"/>
      <c r="S24" s="117"/>
      <c r="T24" s="117"/>
      <c r="U24" s="117"/>
      <c r="V24" s="117"/>
      <c r="W24" s="117"/>
      <c r="X24" s="117"/>
      <c r="Y24" s="117"/>
      <c r="Z24" s="118"/>
      <c r="AA24" s="119">
        <v>621</v>
      </c>
      <c r="AB24" s="120"/>
      <c r="AC24" s="121"/>
      <c r="AD24" s="111">
        <v>224</v>
      </c>
      <c r="AE24" s="111"/>
      <c r="AF24" s="111"/>
      <c r="AG24" s="111" t="s">
        <v>127</v>
      </c>
      <c r="AH24" s="111"/>
      <c r="AI24" s="111"/>
      <c r="AJ24" s="112">
        <v>700000</v>
      </c>
      <c r="AK24" s="112"/>
      <c r="AL24" s="112"/>
      <c r="AM24" s="112"/>
      <c r="AN24" s="112"/>
      <c r="AO24" s="112"/>
    </row>
    <row r="25" spans="1:42" x14ac:dyDescent="0.25">
      <c r="A25" s="132" t="s">
        <v>117</v>
      </c>
      <c r="B25" s="132"/>
      <c r="C25" s="132"/>
      <c r="D25" s="132"/>
      <c r="E25" s="132"/>
      <c r="F25" s="132"/>
      <c r="G25" s="132"/>
      <c r="H25" s="132"/>
      <c r="I25" s="132"/>
      <c r="J25" s="110">
        <v>163</v>
      </c>
      <c r="K25" s="110"/>
      <c r="L25" s="110"/>
      <c r="M25" s="110" t="s">
        <v>106</v>
      </c>
      <c r="N25" s="110"/>
      <c r="O25" s="110" t="s">
        <v>107</v>
      </c>
      <c r="P25" s="110"/>
      <c r="Q25" s="110" t="s">
        <v>251</v>
      </c>
      <c r="R25" s="110"/>
      <c r="S25" s="110"/>
      <c r="T25" s="110"/>
      <c r="U25" s="110"/>
      <c r="V25" s="110"/>
      <c r="W25" s="110"/>
      <c r="X25" s="110"/>
      <c r="Y25" s="110"/>
      <c r="Z25" s="110"/>
      <c r="AA25" s="111">
        <v>621</v>
      </c>
      <c r="AB25" s="111"/>
      <c r="AC25" s="111"/>
      <c r="AD25" s="111">
        <v>225</v>
      </c>
      <c r="AE25" s="111"/>
      <c r="AF25" s="111"/>
      <c r="AG25" s="111" t="s">
        <v>114</v>
      </c>
      <c r="AH25" s="111"/>
      <c r="AI25" s="111"/>
      <c r="AJ25" s="112">
        <v>22390</v>
      </c>
      <c r="AK25" s="112"/>
      <c r="AL25" s="112"/>
      <c r="AM25" s="112"/>
      <c r="AN25" s="112"/>
      <c r="AO25" s="112"/>
    </row>
    <row r="26" spans="1:42" ht="15.6" customHeight="1" x14ac:dyDescent="0.25">
      <c r="A26" s="132" t="s">
        <v>115</v>
      </c>
      <c r="B26" s="132"/>
      <c r="C26" s="132"/>
      <c r="D26" s="132"/>
      <c r="E26" s="132"/>
      <c r="F26" s="132"/>
      <c r="G26" s="132"/>
      <c r="H26" s="132"/>
      <c r="I26" s="132"/>
      <c r="J26" s="110">
        <v>163</v>
      </c>
      <c r="K26" s="110"/>
      <c r="L26" s="110"/>
      <c r="M26" s="110" t="s">
        <v>106</v>
      </c>
      <c r="N26" s="110"/>
      <c r="O26" s="110" t="s">
        <v>107</v>
      </c>
      <c r="P26" s="110"/>
      <c r="Q26" s="110" t="s">
        <v>251</v>
      </c>
      <c r="R26" s="110"/>
      <c r="S26" s="110"/>
      <c r="T26" s="110"/>
      <c r="U26" s="110"/>
      <c r="V26" s="110"/>
      <c r="W26" s="110"/>
      <c r="X26" s="110"/>
      <c r="Y26" s="110"/>
      <c r="Z26" s="110"/>
      <c r="AA26" s="111">
        <v>621</v>
      </c>
      <c r="AB26" s="111"/>
      <c r="AC26" s="111"/>
      <c r="AD26" s="111">
        <v>226</v>
      </c>
      <c r="AE26" s="111"/>
      <c r="AF26" s="111"/>
      <c r="AG26" s="111" t="s">
        <v>116</v>
      </c>
      <c r="AH26" s="111"/>
      <c r="AI26" s="111"/>
      <c r="AJ26" s="112">
        <v>5673</v>
      </c>
      <c r="AK26" s="112"/>
      <c r="AL26" s="112"/>
      <c r="AM26" s="112"/>
      <c r="AN26" s="112"/>
      <c r="AO26" s="112"/>
    </row>
    <row r="27" spans="1:42" ht="21" customHeight="1" x14ac:dyDescent="0.25">
      <c r="A27" s="132" t="s">
        <v>241</v>
      </c>
      <c r="B27" s="132"/>
      <c r="C27" s="132"/>
      <c r="D27" s="132"/>
      <c r="E27" s="132"/>
      <c r="F27" s="132"/>
      <c r="G27" s="132"/>
      <c r="H27" s="132"/>
      <c r="I27" s="132"/>
      <c r="J27" s="110" t="s">
        <v>240</v>
      </c>
      <c r="K27" s="110"/>
      <c r="L27" s="110"/>
      <c r="M27" s="110" t="s">
        <v>106</v>
      </c>
      <c r="N27" s="110"/>
      <c r="O27" s="110" t="s">
        <v>107</v>
      </c>
      <c r="P27" s="110"/>
      <c r="Q27" s="110" t="s">
        <v>251</v>
      </c>
      <c r="R27" s="110"/>
      <c r="S27" s="110"/>
      <c r="T27" s="110"/>
      <c r="U27" s="110"/>
      <c r="V27" s="110"/>
      <c r="W27" s="110"/>
      <c r="X27" s="110"/>
      <c r="Y27" s="110"/>
      <c r="Z27" s="110"/>
      <c r="AA27" s="111">
        <v>621</v>
      </c>
      <c r="AB27" s="111"/>
      <c r="AC27" s="111"/>
      <c r="AD27" s="111">
        <v>291</v>
      </c>
      <c r="AE27" s="111"/>
      <c r="AF27" s="111"/>
      <c r="AG27" s="111" t="s">
        <v>242</v>
      </c>
      <c r="AH27" s="111"/>
      <c r="AI27" s="111"/>
      <c r="AJ27" s="112">
        <v>7731</v>
      </c>
      <c r="AK27" s="112"/>
      <c r="AL27" s="112"/>
      <c r="AM27" s="112"/>
      <c r="AN27" s="112"/>
      <c r="AO27" s="112"/>
    </row>
    <row r="28" spans="1:42" ht="21" customHeight="1" x14ac:dyDescent="0.25">
      <c r="A28" s="113" t="s">
        <v>248</v>
      </c>
      <c r="B28" s="114"/>
      <c r="C28" s="114"/>
      <c r="D28" s="114"/>
      <c r="E28" s="114"/>
      <c r="F28" s="114"/>
      <c r="G28" s="114"/>
      <c r="H28" s="114"/>
      <c r="I28" s="115"/>
      <c r="J28" s="116" t="s">
        <v>240</v>
      </c>
      <c r="K28" s="117"/>
      <c r="L28" s="118"/>
      <c r="M28" s="116" t="s">
        <v>106</v>
      </c>
      <c r="N28" s="118"/>
      <c r="O28" s="116" t="s">
        <v>107</v>
      </c>
      <c r="P28" s="118"/>
      <c r="Q28" s="116" t="s">
        <v>251</v>
      </c>
      <c r="R28" s="117"/>
      <c r="S28" s="117"/>
      <c r="T28" s="117"/>
      <c r="U28" s="117"/>
      <c r="V28" s="117"/>
      <c r="W28" s="117"/>
      <c r="X28" s="117"/>
      <c r="Y28" s="117"/>
      <c r="Z28" s="118"/>
      <c r="AA28" s="111">
        <v>621</v>
      </c>
      <c r="AB28" s="111"/>
      <c r="AC28" s="111"/>
      <c r="AD28" s="119">
        <v>291</v>
      </c>
      <c r="AE28" s="120"/>
      <c r="AF28" s="121"/>
      <c r="AG28" s="119" t="s">
        <v>249</v>
      </c>
      <c r="AH28" s="120"/>
      <c r="AI28" s="121"/>
      <c r="AJ28" s="122">
        <v>20000</v>
      </c>
      <c r="AK28" s="123"/>
      <c r="AL28" s="123"/>
      <c r="AM28" s="123"/>
      <c r="AN28" s="123"/>
      <c r="AO28" s="124"/>
    </row>
    <row r="29" spans="1:42" ht="29.25" customHeight="1" x14ac:dyDescent="0.25">
      <c r="A29" s="132" t="s">
        <v>244</v>
      </c>
      <c r="B29" s="132"/>
      <c r="C29" s="132"/>
      <c r="D29" s="132"/>
      <c r="E29" s="132"/>
      <c r="F29" s="132"/>
      <c r="G29" s="132"/>
      <c r="H29" s="132"/>
      <c r="I29" s="132"/>
      <c r="J29" s="110">
        <v>163</v>
      </c>
      <c r="K29" s="110"/>
      <c r="L29" s="110"/>
      <c r="M29" s="110" t="s">
        <v>106</v>
      </c>
      <c r="N29" s="110"/>
      <c r="O29" s="110" t="s">
        <v>107</v>
      </c>
      <c r="P29" s="110"/>
      <c r="Q29" s="110" t="s">
        <v>251</v>
      </c>
      <c r="R29" s="110"/>
      <c r="S29" s="110"/>
      <c r="T29" s="110"/>
      <c r="U29" s="110"/>
      <c r="V29" s="110"/>
      <c r="W29" s="110"/>
      <c r="X29" s="110"/>
      <c r="Y29" s="110"/>
      <c r="Z29" s="110"/>
      <c r="AA29" s="111">
        <v>621</v>
      </c>
      <c r="AB29" s="111"/>
      <c r="AC29" s="111"/>
      <c r="AD29" s="111">
        <v>343</v>
      </c>
      <c r="AE29" s="111"/>
      <c r="AF29" s="111"/>
      <c r="AG29" s="111" t="s">
        <v>243</v>
      </c>
      <c r="AH29" s="111"/>
      <c r="AI29" s="111"/>
      <c r="AJ29" s="112">
        <v>88550</v>
      </c>
      <c r="AK29" s="112"/>
      <c r="AL29" s="112"/>
      <c r="AM29" s="112"/>
      <c r="AN29" s="112"/>
      <c r="AO29" s="112"/>
    </row>
    <row r="30" spans="1:42" ht="29.25" customHeight="1" x14ac:dyDescent="0.25">
      <c r="A30" s="113" t="s">
        <v>246</v>
      </c>
      <c r="B30" s="114"/>
      <c r="C30" s="114"/>
      <c r="D30" s="114"/>
      <c r="E30" s="114"/>
      <c r="F30" s="114"/>
      <c r="G30" s="114"/>
      <c r="H30" s="114"/>
      <c r="I30" s="115"/>
      <c r="J30" s="116" t="s">
        <v>240</v>
      </c>
      <c r="K30" s="117"/>
      <c r="L30" s="118"/>
      <c r="M30" s="116" t="s">
        <v>106</v>
      </c>
      <c r="N30" s="118"/>
      <c r="O30" s="116" t="s">
        <v>107</v>
      </c>
      <c r="P30" s="118"/>
      <c r="Q30" s="116" t="s">
        <v>251</v>
      </c>
      <c r="R30" s="117"/>
      <c r="S30" s="117"/>
      <c r="T30" s="117"/>
      <c r="U30" s="117"/>
      <c r="V30" s="117"/>
      <c r="W30" s="117"/>
      <c r="X30" s="117"/>
      <c r="Y30" s="117"/>
      <c r="Z30" s="118"/>
      <c r="AA30" s="111">
        <v>621</v>
      </c>
      <c r="AB30" s="111"/>
      <c r="AC30" s="111"/>
      <c r="AD30" s="119">
        <v>346</v>
      </c>
      <c r="AE30" s="120"/>
      <c r="AF30" s="121"/>
      <c r="AG30" s="119" t="s">
        <v>245</v>
      </c>
      <c r="AH30" s="120"/>
      <c r="AI30" s="121"/>
      <c r="AJ30" s="122">
        <v>23450</v>
      </c>
      <c r="AK30" s="123"/>
      <c r="AL30" s="123"/>
      <c r="AM30" s="123"/>
      <c r="AN30" s="123"/>
      <c r="AO30" s="124"/>
    </row>
    <row r="31" spans="1:42" ht="15.75" customHeight="1" x14ac:dyDescent="0.25">
      <c r="A31" s="101" t="s">
        <v>126</v>
      </c>
      <c r="B31" s="128"/>
      <c r="C31" s="128"/>
      <c r="D31" s="128"/>
      <c r="E31" s="128"/>
      <c r="F31" s="128"/>
      <c r="G31" s="128"/>
      <c r="H31" s="128"/>
      <c r="I31" s="102"/>
      <c r="J31" s="116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8"/>
      <c r="AJ31" s="125">
        <f>SUM(AJ18:AJ30)</f>
        <v>33822312</v>
      </c>
      <c r="AK31" s="126"/>
      <c r="AL31" s="126"/>
      <c r="AM31" s="126"/>
      <c r="AN31" s="126"/>
      <c r="AO31" s="127"/>
      <c r="AP31" s="13"/>
    </row>
    <row r="32" spans="1:42" ht="12" customHeight="1" x14ac:dyDescent="0.25"/>
    <row r="33" spans="1:41" x14ac:dyDescent="0.25">
      <c r="B33" s="74" t="s">
        <v>95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R33" s="131"/>
      <c r="S33" s="131"/>
      <c r="T33" s="131"/>
      <c r="U33" s="131"/>
      <c r="V33" s="131"/>
      <c r="W33" s="131"/>
      <c r="X33" s="131"/>
      <c r="Y33" s="131"/>
      <c r="AC33" s="131" t="s">
        <v>225</v>
      </c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</row>
    <row r="34" spans="1:41" ht="16.5" customHeight="1" x14ac:dyDescent="0.25">
      <c r="O34" s="133" t="s">
        <v>96</v>
      </c>
      <c r="P34" s="133"/>
      <c r="R34" s="129" t="s">
        <v>93</v>
      </c>
      <c r="S34" s="129"/>
      <c r="T34" s="129"/>
      <c r="U34" s="129"/>
      <c r="V34" s="129"/>
      <c r="W34" s="129"/>
      <c r="X34" s="129"/>
      <c r="Y34" s="129"/>
      <c r="AC34" s="130" t="s">
        <v>94</v>
      </c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</row>
    <row r="35" spans="1:41" ht="3" customHeight="1" x14ac:dyDescent="0.25"/>
    <row r="36" spans="1:41" ht="15.75" customHeight="1" x14ac:dyDescent="0.25">
      <c r="B36" s="74" t="s">
        <v>97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R36" s="131"/>
      <c r="S36" s="131"/>
      <c r="T36" s="131"/>
      <c r="U36" s="131"/>
      <c r="V36" s="131"/>
      <c r="W36" s="131"/>
      <c r="X36" s="131"/>
      <c r="Y36" s="131"/>
      <c r="AC36" s="131" t="s">
        <v>225</v>
      </c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</row>
    <row r="37" spans="1:41" ht="18.75" x14ac:dyDescent="0.25">
      <c r="A37" s="75" t="s">
        <v>98</v>
      </c>
      <c r="B37" s="75"/>
      <c r="C37" s="75"/>
      <c r="D37" s="75"/>
      <c r="E37" s="75"/>
      <c r="F37" s="131" t="s">
        <v>226</v>
      </c>
      <c r="G37" s="131"/>
      <c r="H37" s="131"/>
      <c r="I37" s="131"/>
      <c r="J37" s="131"/>
      <c r="K37" s="131"/>
      <c r="L37" s="131"/>
      <c r="M37" s="131"/>
      <c r="N37" s="131"/>
      <c r="O37" s="75"/>
      <c r="P37" s="75"/>
      <c r="R37" s="129" t="s">
        <v>93</v>
      </c>
      <c r="S37" s="129"/>
      <c r="T37" s="129"/>
      <c r="U37" s="129"/>
      <c r="V37" s="129"/>
      <c r="W37" s="129"/>
      <c r="X37" s="129"/>
      <c r="Y37" s="129"/>
      <c r="AC37" s="130" t="s">
        <v>94</v>
      </c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</sheetData>
  <mergeCells count="165">
    <mergeCell ref="AJ20:AO20"/>
    <mergeCell ref="AA22:AC22"/>
    <mergeCell ref="AD20:AF20"/>
    <mergeCell ref="AD24:AF24"/>
    <mergeCell ref="A22:I22"/>
    <mergeCell ref="O22:P22"/>
    <mergeCell ref="Q22:Z22"/>
    <mergeCell ref="AA25:AC25"/>
    <mergeCell ref="AG25:AI25"/>
    <mergeCell ref="Q25:Z25"/>
    <mergeCell ref="J22:L22"/>
    <mergeCell ref="AJ24:AO24"/>
    <mergeCell ref="A20:I20"/>
    <mergeCell ref="J20:L20"/>
    <mergeCell ref="AD25:AF25"/>
    <mergeCell ref="A24:I24"/>
    <mergeCell ref="A25:I25"/>
    <mergeCell ref="J25:L25"/>
    <mergeCell ref="M25:N25"/>
    <mergeCell ref="O25:P25"/>
    <mergeCell ref="J24:L24"/>
    <mergeCell ref="AJ25:AO25"/>
    <mergeCell ref="A21:I21"/>
    <mergeCell ref="A1:L1"/>
    <mergeCell ref="A2:L2"/>
    <mergeCell ref="AC5:AO5"/>
    <mergeCell ref="AC7:AO7"/>
    <mergeCell ref="B16:AO16"/>
    <mergeCell ref="B11:AB11"/>
    <mergeCell ref="J10:M10"/>
    <mergeCell ref="N10:Z10"/>
    <mergeCell ref="A5:L5"/>
    <mergeCell ref="B15:AO15"/>
    <mergeCell ref="B9:AO9"/>
    <mergeCell ref="A7:L7"/>
    <mergeCell ref="AC2:AO2"/>
    <mergeCell ref="AC3:AO3"/>
    <mergeCell ref="AC4:AO4"/>
    <mergeCell ref="AC1:AO1"/>
    <mergeCell ref="B13:J13"/>
    <mergeCell ref="K13:AO13"/>
    <mergeCell ref="AD11:AN11"/>
    <mergeCell ref="A3:L3"/>
    <mergeCell ref="A4:L4"/>
    <mergeCell ref="K14:AO14"/>
    <mergeCell ref="AG17:AI17"/>
    <mergeCell ref="AD17:AF17"/>
    <mergeCell ref="O19:P19"/>
    <mergeCell ref="M19:N19"/>
    <mergeCell ref="AJ17:AO17"/>
    <mergeCell ref="M17:N17"/>
    <mergeCell ref="Q17:Z17"/>
    <mergeCell ref="A19:I19"/>
    <mergeCell ref="A17:I17"/>
    <mergeCell ref="AJ18:AO18"/>
    <mergeCell ref="O17:P17"/>
    <mergeCell ref="J17:L17"/>
    <mergeCell ref="AA17:AC17"/>
    <mergeCell ref="AD19:AF19"/>
    <mergeCell ref="Q18:Z18"/>
    <mergeCell ref="AA18:AC18"/>
    <mergeCell ref="AD18:AF18"/>
    <mergeCell ref="AA19:AC19"/>
    <mergeCell ref="M18:N18"/>
    <mergeCell ref="O18:P18"/>
    <mergeCell ref="J18:L18"/>
    <mergeCell ref="A18:I18"/>
    <mergeCell ref="AJ19:AO19"/>
    <mergeCell ref="J19:L19"/>
    <mergeCell ref="AG18:AI18"/>
    <mergeCell ref="Q20:Z20"/>
    <mergeCell ref="O20:P20"/>
    <mergeCell ref="AG20:AI20"/>
    <mergeCell ref="AA20:AC20"/>
    <mergeCell ref="M24:N24"/>
    <mergeCell ref="Q24:Z24"/>
    <mergeCell ref="AD22:AF22"/>
    <mergeCell ref="AG19:AI19"/>
    <mergeCell ref="AG24:AI24"/>
    <mergeCell ref="M22:N22"/>
    <mergeCell ref="Q19:Z19"/>
    <mergeCell ref="AG22:AI22"/>
    <mergeCell ref="AA24:AC24"/>
    <mergeCell ref="M20:N20"/>
    <mergeCell ref="O24:P24"/>
    <mergeCell ref="O34:P34"/>
    <mergeCell ref="B33:N33"/>
    <mergeCell ref="R34:Y34"/>
    <mergeCell ref="AJ27:AO27"/>
    <mergeCell ref="A27:I27"/>
    <mergeCell ref="AC34:AO34"/>
    <mergeCell ref="AC33:AO33"/>
    <mergeCell ref="AJ30:AO30"/>
    <mergeCell ref="AA26:AC26"/>
    <mergeCell ref="AG26:AI26"/>
    <mergeCell ref="M27:N27"/>
    <mergeCell ref="AA27:AC27"/>
    <mergeCell ref="Q26:Z26"/>
    <mergeCell ref="Q27:Z27"/>
    <mergeCell ref="O30:P30"/>
    <mergeCell ref="O37:P37"/>
    <mergeCell ref="R37:Y37"/>
    <mergeCell ref="AC37:AO37"/>
    <mergeCell ref="A37:E37"/>
    <mergeCell ref="F37:N37"/>
    <mergeCell ref="O26:P26"/>
    <mergeCell ref="AJ26:AO26"/>
    <mergeCell ref="AG27:AI27"/>
    <mergeCell ref="AD27:AF27"/>
    <mergeCell ref="O27:P27"/>
    <mergeCell ref="J27:L27"/>
    <mergeCell ref="A29:I29"/>
    <mergeCell ref="Q28:Z28"/>
    <mergeCell ref="A30:I30"/>
    <mergeCell ref="J30:L30"/>
    <mergeCell ref="M30:N30"/>
    <mergeCell ref="A26:I26"/>
    <mergeCell ref="J26:L26"/>
    <mergeCell ref="M26:N26"/>
    <mergeCell ref="AD26:AF26"/>
    <mergeCell ref="AC36:AO36"/>
    <mergeCell ref="B36:N36"/>
    <mergeCell ref="R36:Y36"/>
    <mergeCell ref="R33:Y33"/>
    <mergeCell ref="Q30:Z30"/>
    <mergeCell ref="AA30:AC30"/>
    <mergeCell ref="AD30:AF30"/>
    <mergeCell ref="AG30:AI30"/>
    <mergeCell ref="AJ31:AO31"/>
    <mergeCell ref="AJ29:AO29"/>
    <mergeCell ref="AG28:AI28"/>
    <mergeCell ref="A31:I31"/>
    <mergeCell ref="J31:AI31"/>
    <mergeCell ref="J28:L28"/>
    <mergeCell ref="M28:N28"/>
    <mergeCell ref="AD28:AF28"/>
    <mergeCell ref="AA29:AC29"/>
    <mergeCell ref="Q29:Z29"/>
    <mergeCell ref="O29:P29"/>
    <mergeCell ref="AJ28:AO28"/>
    <mergeCell ref="AA28:AC28"/>
    <mergeCell ref="AD29:AF29"/>
    <mergeCell ref="J29:L29"/>
    <mergeCell ref="M29:N29"/>
    <mergeCell ref="A28:I28"/>
    <mergeCell ref="O28:P28"/>
    <mergeCell ref="AG29:AI29"/>
    <mergeCell ref="J21:L21"/>
    <mergeCell ref="M21:N21"/>
    <mergeCell ref="O21:P21"/>
    <mergeCell ref="Q21:Z21"/>
    <mergeCell ref="AA21:AC21"/>
    <mergeCell ref="AD21:AF21"/>
    <mergeCell ref="AG21:AI21"/>
    <mergeCell ref="AJ21:AO21"/>
    <mergeCell ref="A23:I23"/>
    <mergeCell ref="J23:L23"/>
    <mergeCell ref="M23:N23"/>
    <mergeCell ref="O23:P23"/>
    <mergeCell ref="Q23:Z23"/>
    <mergeCell ref="AA23:AC23"/>
    <mergeCell ref="AD23:AF23"/>
    <mergeCell ref="AG23:AI23"/>
    <mergeCell ref="AJ23:AO23"/>
    <mergeCell ref="AJ22:AO22"/>
  </mergeCells>
  <phoneticPr fontId="0" type="noConversion"/>
  <pageMargins left="0.62992125984251968" right="0.62992125984251968" top="0.51181102362204722" bottom="0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 лист</vt:lpstr>
      <vt:lpstr>1.Св-я о деят-ти</vt:lpstr>
      <vt:lpstr>2.Пост-я и выплаты</vt:lpstr>
      <vt:lpstr>II.I. Закупка тов-в работ услуг</vt:lpstr>
      <vt:lpstr>III. Св-я о ср-вах во врем.расп</vt:lpstr>
      <vt:lpstr>IV. Справ. инф-я</vt:lpstr>
      <vt:lpstr> Расшифровка</vt:lpstr>
      <vt:lpstr>'II.I. Закупка тов-в работ услуг'!sub_100831</vt:lpstr>
      <vt:lpstr>'II.I. Закупка тов-в работ услуг'!sub_100832</vt:lpstr>
      <vt:lpstr>'II.I. Закупка тов-в работ услуг'!sub_100833</vt:lpstr>
      <vt:lpstr>'II.I. Закупка тов-в работ услуг'!sub_100834</vt:lpstr>
      <vt:lpstr>'III. Св-я о ср-вах во врем.расп'!sub_100841</vt:lpstr>
      <vt:lpstr>'III. Св-я о ср-вах во врем.расп'!sub_100842</vt:lpstr>
      <vt:lpstr>'III. Св-я о ср-вах во врем.расп'!sub_100843</vt:lpstr>
      <vt:lpstr>'III. Св-я о ср-вах во врем.расп'!sub_100844</vt:lpstr>
      <vt:lpstr>'IV. Справ. инф-я'!sub_100851</vt:lpstr>
      <vt:lpstr>'IV. Справ. инф-я'!sub_100852</vt:lpstr>
      <vt:lpstr>'IV. Справ. инф-я'!sub_100853</vt:lpstr>
      <vt:lpstr>'II.I. Закупка тов-в работ услуг'!Заголовки_для_печати</vt:lpstr>
      <vt:lpstr>'2.Пост-я и выплаты'!Область_печати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Милана</cp:lastModifiedBy>
  <cp:lastPrinted>2020-01-15T09:00:21Z</cp:lastPrinted>
  <dcterms:created xsi:type="dcterms:W3CDTF">2016-03-11T11:24:51Z</dcterms:created>
  <dcterms:modified xsi:type="dcterms:W3CDTF">2020-01-15T11:07:38Z</dcterms:modified>
</cp:coreProperties>
</file>